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REPORTES/"/>
    </mc:Choice>
  </mc:AlternateContent>
  <xr:revisionPtr revIDLastSave="0" documentId="8_{D44D3F56-9217-4724-B738-B8256C1C9CB2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1" l="1"/>
  <c r="I7" i="31"/>
  <c r="M7" i="31"/>
  <c r="F5" i="31"/>
  <c r="C9" i="31"/>
  <c r="O27" i="31"/>
  <c r="N27" i="31"/>
  <c r="L27" i="31"/>
  <c r="H27" i="31"/>
  <c r="G27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O27" i="30"/>
  <c r="N27" i="30"/>
  <c r="L27" i="30"/>
  <c r="H27" i="30"/>
  <c r="G27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D14" i="27"/>
  <c r="E14" i="27"/>
  <c r="F14" i="27"/>
  <c r="M14" i="27" s="1"/>
  <c r="E15" i="27"/>
  <c r="J15" i="27"/>
  <c r="J17" i="27"/>
  <c r="C13" i="27"/>
  <c r="D13" i="27"/>
  <c r="E13" i="27"/>
  <c r="F13" i="27"/>
  <c r="J13" i="27" s="1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M14" i="26"/>
  <c r="J14" i="26"/>
  <c r="M13" i="26"/>
  <c r="J13" i="26"/>
  <c r="M17" i="27" l="1"/>
  <c r="J15" i="30"/>
  <c r="M15" i="27"/>
  <c r="I15" i="31"/>
  <c r="J16" i="27"/>
  <c r="M27" i="26"/>
  <c r="J15" i="31"/>
  <c r="K15" i="31" s="1"/>
  <c r="J27" i="26"/>
  <c r="K27" i="26" s="1"/>
  <c r="J14" i="27"/>
  <c r="J14" i="30"/>
  <c r="J14" i="31"/>
  <c r="K14" i="31" s="1"/>
  <c r="M13" i="27"/>
  <c r="M16" i="27"/>
  <c r="F27" i="30"/>
  <c r="J27" i="30" s="1"/>
  <c r="K27" i="30" s="1"/>
  <c r="I13" i="31"/>
  <c r="M14" i="31"/>
  <c r="J13" i="31"/>
  <c r="K13" i="31" s="1"/>
  <c r="F27" i="31"/>
  <c r="I27" i="26"/>
  <c r="M13" i="30"/>
  <c r="M14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<sst xmlns="http://schemas.openxmlformats.org/spreadsheetml/2006/main" count="151" uniqueCount="47">
  <si>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</si>
  <si>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</si>
  <si>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</si>
  <si>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</si>
  <si>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</si>
  <si>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</si>
  <si>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</si>
  <si>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</si>
  <si>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</si>
  <si>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</si>
  <si>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</si>
  <si>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</si>
  <si>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</si>
  <si>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</si>
  <si>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</si>
  <si>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</si>
  <si>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</si>
  <si>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</si>
  <si>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</si>
  <si>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</si>
  <si>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</si>
  <si>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</si>
  <si>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</si>
  <si>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</si>
  <si>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</si>
  <si>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</si>
  <si>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</si>
  <si>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</si>
  <si>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</si>
  <si>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</si>
  <si>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</si>
  <si>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</si>
  <si>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</si>
  <si>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</si>
  <si>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AGEO GUEVARA  LORA</t>
  </si>
  <si>
    <t>INGENIERÍA DE PROCESOS</t>
  </si>
  <si>
    <t>DESARROLLO SUSTENTABLE</t>
  </si>
  <si>
    <t>IGEM</t>
  </si>
  <si>
    <t>507B</t>
  </si>
  <si>
    <t>707A</t>
  </si>
  <si>
    <t>707B</t>
  </si>
  <si>
    <t>INGENIERIA DE PROCESOS</t>
  </si>
  <si>
    <t>II</t>
  </si>
  <si>
    <t>III</t>
  </si>
  <si>
    <t>IV</t>
  </si>
  <si>
    <t>I-IV</t>
  </si>
  <si>
    <t>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</si>
</sst>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38</v>
      </c>
      <c r="E13" s="8" t="s">
        <v>37</v>
      </c>
      <c r="F13" s="8"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0.59</v>
      </c>
      <c r="P13" s="17"/>
    </row>
    <row r="14" spans="1:16" s="10" customFormat="1" x14ac:dyDescent="0.25">
      <c r="A14" s="17"/>
      <c r="B14" s="7" t="s">
        <v>36</v>
      </c>
      <c r="C14" s="8" t="s">
        <v>20</v>
      </c>
      <c r="D14" s="8" t="s">
        <v>39</v>
      </c>
      <c r="E14" s="8" t="s">
        <v>37</v>
      </c>
      <c r="F14" s="8"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/>
      <c r="M14" s="9">
        <f t="shared" si="1"/>
        <v>0</v>
      </c>
      <c r="N14" s="8">
        <v>91</v>
      </c>
      <c r="O14" s="12">
        <v>0.83</v>
      </c>
      <c r="P14" s="17"/>
    </row>
    <row r="15" spans="1:16" s="10" customFormat="1" x14ac:dyDescent="0.25">
      <c r="A15" s="17"/>
      <c r="B15" s="7" t="s">
        <v>36</v>
      </c>
      <c r="C15" s="8" t="s">
        <v>20</v>
      </c>
      <c r="D15" s="8" t="s">
        <v>40</v>
      </c>
      <c r="E15" s="8" t="s">
        <v>37</v>
      </c>
      <c r="F15" s="8">
        <v>26</v>
      </c>
      <c r="G15" s="8">
        <v>26</v>
      </c>
      <c r="H15" s="8">
        <v>0</v>
      </c>
      <c r="I15" s="9"/>
      <c r="J15" s="8">
        <f t="shared" ref="J15" si="2">(F15-SUM(G15:H15))-L15</f>
        <v>0</v>
      </c>
      <c r="K15" s="9"/>
      <c r="L15" s="8"/>
      <c r="M15" s="9">
        <f t="shared" si="1"/>
        <v>0</v>
      </c>
      <c r="N15" s="8">
        <v>98</v>
      </c>
      <c r="O15" s="12">
        <v>0.85</v>
      </c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ref="K27" si="3">J27/F27</f>
        <v>2.3809523809523808E-2</v>
      </c>
      <c r="L27" s="20">
        <f>SUM(L13:L26)</f>
        <v>0</v>
      </c>
      <c r="M27" s="21">
        <f t="shared" si="1"/>
        <v>0</v>
      </c>
      <c r="N27" s="20">
        <f>AVERAGE(N13:N26)</f>
        <v>93</v>
      </c>
      <c r="O27" s="22">
        <f>AVERAGE(O13:O26)</f>
        <v>0.75666666666666671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M21" sqref="M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8" t="s">
        <v>41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100</v>
      </c>
      <c r="O13" s="12">
        <v>1</v>
      </c>
      <c r="P13" s="17"/>
    </row>
    <row r="14" spans="1:16" s="10" customFormat="1" x14ac:dyDescent="0.25">
      <c r="A14" s="17"/>
      <c r="B14" s="8" t="s">
        <v>36</v>
      </c>
      <c r="C14" s="8" t="s">
        <v>42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88</v>
      </c>
      <c r="O14" s="12">
        <v>0.68</v>
      </c>
      <c r="P14" s="17"/>
    </row>
    <row r="15" spans="1:16" s="10" customFormat="1" x14ac:dyDescent="0.25">
      <c r="A15" s="17"/>
      <c r="B15" s="8" t="s">
        <v>36</v>
      </c>
      <c r="C15" s="8" t="s">
        <v>43</v>
      </c>
      <c r="D15" s="8" t="s">
        <v>39</v>
      </c>
      <c r="E15" s="8" t="str">
        <f>'1'!E15</f>
        <v>IGEM</v>
      </c>
      <c r="F15" s="8">
        <v>29</v>
      </c>
      <c r="G15" s="8">
        <v>27</v>
      </c>
      <c r="H15" s="8">
        <v>0</v>
      </c>
      <c r="I15" s="9"/>
      <c r="J15" s="8">
        <f t="shared" ref="J15:J17" si="2">(F15-SUM(G15:H15))-L15</f>
        <v>2</v>
      </c>
      <c r="K15" s="9"/>
      <c r="L15" s="8">
        <v>0</v>
      </c>
      <c r="M15" s="9">
        <f t="shared" si="1"/>
        <v>0</v>
      </c>
      <c r="N15" s="8">
        <v>88</v>
      </c>
      <c r="O15" s="12">
        <v>0.68</v>
      </c>
      <c r="P15" s="17"/>
    </row>
    <row r="16" spans="1:16" s="10" customFormat="1" x14ac:dyDescent="0.25">
      <c r="A16" s="17"/>
      <c r="B16" s="8" t="s">
        <v>36</v>
      </c>
      <c r="C16" s="8" t="s">
        <v>42</v>
      </c>
      <c r="D16" s="8" t="s">
        <v>40</v>
      </c>
      <c r="E16" s="8" t="s">
        <v>37</v>
      </c>
      <c r="F16" s="8">
        <v>26</v>
      </c>
      <c r="G16" s="8">
        <v>26</v>
      </c>
      <c r="H16" s="8">
        <v>0</v>
      </c>
      <c r="I16" s="9"/>
      <c r="J16" s="8">
        <f t="shared" si="2"/>
        <v>0</v>
      </c>
      <c r="K16" s="9"/>
      <c r="L16" s="8">
        <v>0</v>
      </c>
      <c r="M16" s="9">
        <f t="shared" si="1"/>
        <v>0</v>
      </c>
      <c r="N16" s="8">
        <v>99.6</v>
      </c>
      <c r="O16" s="12">
        <v>0.96</v>
      </c>
      <c r="P16" s="17"/>
    </row>
    <row r="17" spans="1:16" s="10" customFormat="1" x14ac:dyDescent="0.25">
      <c r="A17" s="17"/>
      <c r="B17" s="8" t="s">
        <v>36</v>
      </c>
      <c r="C17" s="8" t="s">
        <v>43</v>
      </c>
      <c r="D17" s="8" t="s">
        <v>40</v>
      </c>
      <c r="E17" s="8" t="s">
        <v>37</v>
      </c>
      <c r="F17" s="8">
        <v>26</v>
      </c>
      <c r="G17" s="8">
        <v>26</v>
      </c>
      <c r="H17" s="8">
        <v>0</v>
      </c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97.6</v>
      </c>
      <c r="O17" s="12">
        <v>0.88</v>
      </c>
      <c r="P17" s="17"/>
    </row>
    <row r="18" spans="1:16" s="10" customFormat="1" x14ac:dyDescent="0.25">
      <c r="A18" s="17"/>
      <c r="B18" s="13"/>
      <c r="C18" s="8"/>
      <c r="D18" s="8"/>
      <c r="E18" s="8" t="s">
        <v>37</v>
      </c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135</v>
      </c>
      <c r="H27" s="20">
        <f>SUM(H13:H26)</f>
        <v>0</v>
      </c>
      <c r="I27" s="21">
        <f>SUM(G27:H27)/F27</f>
        <v>0.97122302158273377</v>
      </c>
      <c r="J27" s="20">
        <f t="shared" si="0"/>
        <v>4</v>
      </c>
      <c r="K27" s="21">
        <f t="shared" ref="K27" si="3">J27/F27</f>
        <v>2.8776978417266189E-2</v>
      </c>
      <c r="L27" s="20">
        <f>SUM(L13:L26)</f>
        <v>0</v>
      </c>
      <c r="M27" s="21">
        <f t="shared" si="1"/>
        <v>0</v>
      </c>
      <c r="N27" s="20">
        <f>AVERAGE(N13:N26)</f>
        <v>94.640000000000015</v>
      </c>
      <c r="O27" s="22">
        <f>AVERAGE(O13:O26)</f>
        <v>0.84000000000000008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5" zoomScaleNormal="100" zoomScaleSheetLayoutView="100" zoomScalePageLayoutView="70" workbookViewId="0">
      <selection activeCell="R14" sqref="R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INGENIERÍA DE PROCESOS</v>
      </c>
      <c r="C13" s="8" t="s">
        <v>43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100</v>
      </c>
      <c r="O13" s="12">
        <v>1</v>
      </c>
      <c r="P13" s="17"/>
    </row>
    <row r="14" spans="1:16" s="10" customFormat="1" x14ac:dyDescent="0.25">
      <c r="A14" s="17"/>
      <c r="B14" s="13" t="str">
        <f>'1'!B14</f>
        <v>DESARROLLO SUSTENTABLE</v>
      </c>
      <c r="C14" s="8" t="s">
        <v>44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92</v>
      </c>
      <c r="O14" s="12">
        <v>0.9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44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>
        <v>26</v>
      </c>
      <c r="H15" s="8">
        <v>0</v>
      </c>
      <c r="I15" s="9"/>
      <c r="J15" s="8">
        <f t="shared" ref="J15" si="2">(F15-SUM(G15:H15))-L15</f>
        <v>0</v>
      </c>
      <c r="K15" s="9"/>
      <c r="L15" s="8">
        <v>0</v>
      </c>
      <c r="M15" s="9">
        <f t="shared" si="1"/>
        <v>0</v>
      </c>
      <c r="N15" s="8">
        <v>99</v>
      </c>
      <c r="O15" s="12">
        <v>0.92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ref="K27" si="3">J27/F27</f>
        <v>2.3809523809523808E-2</v>
      </c>
      <c r="L27" s="20">
        <f>SUM(L13:L26)</f>
        <v>0</v>
      </c>
      <c r="M27" s="21">
        <f t="shared" si="1"/>
        <v>0</v>
      </c>
      <c r="N27" s="20">
        <f>AVERAGE(N13:N26)</f>
        <v>97</v>
      </c>
      <c r="O27" s="22">
        <f>AVERAGE(O13:O26)</f>
        <v>0.94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R13" sqref="R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INGENIERÍA DE PROCESOS</v>
      </c>
      <c r="C13" s="8" t="s">
        <v>45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>
        <v>29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97</v>
      </c>
      <c r="O13" s="12">
        <v>0.59</v>
      </c>
      <c r="P13" s="17"/>
    </row>
    <row r="14" spans="1:16" s="10" customFormat="1" x14ac:dyDescent="0.25">
      <c r="A14" s="17"/>
      <c r="B14" s="13" t="str">
        <f>'1'!B14</f>
        <v>DESARROLLO SUSTENTABLE</v>
      </c>
      <c r="C14" s="8" t="s">
        <v>46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>
        <v>27</v>
      </c>
      <c r="H14" s="8">
        <v>0</v>
      </c>
      <c r="I14" s="9">
        <f t="shared" ref="I14:I15" si="3">(G14+H14)/F14</f>
        <v>0.93103448275862066</v>
      </c>
      <c r="J14" s="8">
        <f>(F14-SUM(G14:H14))-L14</f>
        <v>2</v>
      </c>
      <c r="K14" s="9">
        <f t="shared" si="1"/>
        <v>6.8965517241379309E-2</v>
      </c>
      <c r="L14" s="8">
        <v>0</v>
      </c>
      <c r="M14" s="9">
        <f t="shared" si="2"/>
        <v>0</v>
      </c>
      <c r="N14" s="8">
        <v>91</v>
      </c>
      <c r="O14" s="12">
        <v>0.9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46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>
        <v>26</v>
      </c>
      <c r="H15" s="8">
        <v>0</v>
      </c>
      <c r="I15" s="9">
        <f t="shared" si="3"/>
        <v>1</v>
      </c>
      <c r="J15" s="8">
        <f t="shared" ref="J15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99</v>
      </c>
      <c r="O15" s="12">
        <v>0.85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si="1"/>
        <v>2.3809523809523808E-2</v>
      </c>
      <c r="L27" s="20">
        <f>SUM(L13:L26)</f>
        <v>0</v>
      </c>
      <c r="M27" s="21">
        <f t="shared" si="2"/>
        <v>0</v>
      </c>
      <c r="N27" s="20">
        <f>AVERAGE(N13:N26)</f>
        <v>95.666666666666671</v>
      </c>
      <c r="O27" s="22">
        <f>AVERAGE(O13:O26)</f>
        <v>0.77999999999999992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2025-07-02T21:33:58Z</cp:lastPrinted>
  <dcterms:created xsi:type="dcterms:W3CDTF">2021-11-22T14:45:25Z</dcterms:created>
  <dcterms:modified xsi:type="dcterms:W3CDTF">2026-01-13T23:09:54Z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