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13_ncr:1_{D87D0002-761F-4218-9EE7-B9FA4E2485F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I16" i="26"/>
  <c r="M15" i="26"/>
  <c r="K15" i="26"/>
  <c r="I15" i="26"/>
  <c r="M14" i="26"/>
  <c r="K14" i="26"/>
  <c r="I14" i="26"/>
  <c r="M13" i="26"/>
  <c r="I13" i="26"/>
  <c r="J24" i="31" l="1"/>
  <c r="K24" i="31" s="1"/>
  <c r="I14" i="27"/>
  <c r="J15" i="30"/>
  <c r="K15" i="30" s="1"/>
  <c r="M15" i="27"/>
  <c r="I15" i="31"/>
  <c r="J16" i="27"/>
  <c r="K16" i="27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I16" i="30"/>
  <c r="J18" i="31"/>
  <c r="K18" i="31" s="1"/>
  <c r="J19" i="31"/>
  <c r="K19" i="31" s="1"/>
  <c r="M13" i="27"/>
  <c r="M16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<sst xmlns="http://schemas.openxmlformats.org/spreadsheetml/2006/main" count="137" uniqueCount="45">
  <si>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</si>
  <si>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</si>
  <si>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</si>
  <si>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</si>
  <si>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</si>
  <si>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</si>
  <si>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</si>
  <si>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</si>
  <si>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</si>
  <si>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</si>
  <si>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</si>
  <si>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</si>
  <si>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</si>
  <si>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</si>
  <si>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</si>
  <si>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</si>
  <si>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</si>
  <si>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</si>
  <si>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</si>
  <si>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</si>
  <si>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</si>
  <si>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</si>
  <si>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</si>
  <si>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</si>
  <si>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</si>
  <si>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</si>
  <si>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</si>
  <si>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</si>
  <si>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</si>
  <si>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</si>
  <si>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</si>
  <si>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FUNDAMENTOS DE QUÍMICA</t>
  </si>
  <si>
    <t>QUÍMICA</t>
  </si>
  <si>
    <t>IGE</t>
  </si>
  <si>
    <t>IMEC</t>
  </si>
  <si>
    <t>IEME</t>
  </si>
  <si>
    <t xml:space="preserve">DEPARTAMENTO DE </t>
  </si>
  <si>
    <t>CIENCIAS BÁSICAS</t>
  </si>
  <si>
    <t>S/E</t>
  </si>
  <si>
    <t>Agosto-Diciembre 2025</t>
  </si>
  <si>
    <t>MCIQ. Indra De la O Ortiz</t>
  </si>
  <si>
    <t>107 A</t>
  </si>
  <si>
    <t>107 B</t>
  </si>
  <si>
    <t xml:space="preserve"> 111 B</t>
  </si>
  <si>
    <t>102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</si>
</sst>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1" sqref="B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36</v>
      </c>
      <c r="C5" s="27"/>
      <c r="D5" s="27"/>
      <c r="E5" s="27"/>
      <c r="F5" s="28" t="s">
        <v>37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3</v>
      </c>
      <c r="F7" s="5">
        <v>4</v>
      </c>
      <c r="H7" s="4" t="s">
        <v>4</v>
      </c>
      <c r="I7" s="5">
        <v>2</v>
      </c>
      <c r="J7" s="30" t="s">
        <v>5</v>
      </c>
      <c r="K7" s="30"/>
      <c r="L7" s="30"/>
      <c r="M7" s="29" t="s">
        <v>39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40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5" customHeight="1" x14ac:dyDescent="0.2">
      <c r="A13" s="17"/>
      <c r="B13" s="7" t="s">
        <v>31</v>
      </c>
      <c r="C13" s="8" t="s">
        <v>38</v>
      </c>
      <c r="D13" s="8" t="s">
        <v>41</v>
      </c>
      <c r="E13" s="8" t="s">
        <v>33</v>
      </c>
      <c r="F13" s="8">
        <v>37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 t="shared" ref="M13:M27" si="0">L13/F13</f>
        <v>0</v>
      </c>
      <c r="N13" s="8">
        <v>0</v>
      </c>
      <c r="O13" s="9"/>
      <c r="P13" s="17"/>
    </row>
    <row r="14" spans="1:16" s="10" customFormat="1" ht="19.5" customHeight="1" x14ac:dyDescent="0.2">
      <c r="A14" s="17"/>
      <c r="B14" s="7" t="s">
        <v>31</v>
      </c>
      <c r="C14" s="8" t="s">
        <v>38</v>
      </c>
      <c r="D14" s="8" t="s">
        <v>42</v>
      </c>
      <c r="E14" s="8" t="s">
        <v>33</v>
      </c>
      <c r="F14" s="8">
        <v>24</v>
      </c>
      <c r="G14" s="8">
        <v>0</v>
      </c>
      <c r="H14" s="8">
        <v>0</v>
      </c>
      <c r="I14" s="9">
        <f t="shared" ref="I14:I16" si="1">(G14+H14)/F14</f>
        <v>0</v>
      </c>
      <c r="J14" s="8">
        <v>0</v>
      </c>
      <c r="K14" s="9">
        <f t="shared" ref="K14:K27" si="2">J14/F14</f>
        <v>0</v>
      </c>
      <c r="L14" s="8">
        <v>0</v>
      </c>
      <c r="M14" s="9">
        <f t="shared" si="0"/>
        <v>0</v>
      </c>
      <c r="N14" s="8">
        <v>0</v>
      </c>
      <c r="O14" s="9"/>
      <c r="P14" s="17"/>
    </row>
    <row r="15" spans="1:16" s="10" customFormat="1" ht="15.75" customHeight="1" x14ac:dyDescent="0.2">
      <c r="A15" s="17"/>
      <c r="B15" s="7" t="s">
        <v>32</v>
      </c>
      <c r="C15" s="8" t="s">
        <v>38</v>
      </c>
      <c r="D15" s="8" t="s">
        <v>43</v>
      </c>
      <c r="E15" s="8" t="s">
        <v>34</v>
      </c>
      <c r="F15" s="8">
        <v>27</v>
      </c>
      <c r="G15" s="8">
        <v>0</v>
      </c>
      <c r="H15" s="8">
        <v>0</v>
      </c>
      <c r="I15" s="9">
        <f t="shared" si="1"/>
        <v>0</v>
      </c>
      <c r="J15" s="8">
        <v>0</v>
      </c>
      <c r="K15" s="9">
        <f t="shared" si="2"/>
        <v>0</v>
      </c>
      <c r="L15" s="8">
        <v>0</v>
      </c>
      <c r="M15" s="9">
        <f t="shared" si="0"/>
        <v>0</v>
      </c>
      <c r="N15" s="8">
        <v>0</v>
      </c>
      <c r="O15" s="9"/>
      <c r="P15" s="17"/>
    </row>
    <row r="16" spans="1:16" s="10" customFormat="1" x14ac:dyDescent="0.2">
      <c r="A16" s="17"/>
      <c r="B16" s="7" t="s">
        <v>32</v>
      </c>
      <c r="C16" s="8" t="s">
        <v>38</v>
      </c>
      <c r="D16" s="8" t="s">
        <v>44</v>
      </c>
      <c r="E16" s="8" t="s">
        <v>35</v>
      </c>
      <c r="F16" s="8">
        <v>16</v>
      </c>
      <c r="G16" s="8">
        <v>0</v>
      </c>
      <c r="H16" s="8">
        <v>0</v>
      </c>
      <c r="I16" s="9">
        <f t="shared" si="1"/>
        <v>0</v>
      </c>
      <c r="J16" s="8">
        <v>0</v>
      </c>
      <c r="K16" s="9">
        <f t="shared" si="2"/>
        <v>0</v>
      </c>
      <c r="L16" s="8">
        <v>0</v>
      </c>
      <c r="M16" s="9">
        <f t="shared" si="0"/>
        <v>0</v>
      </c>
      <c r="N16" s="8">
        <v>0</v>
      </c>
      <c r="O16" s="9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2"/>
        <v>1</v>
      </c>
      <c r="L27" s="20">
        <f>SUM(L13:L26)</f>
        <v>0</v>
      </c>
      <c r="M27" s="21">
        <f t="shared" si="0"/>
        <v>0</v>
      </c>
      <c r="N27" s="20">
        <f>AVERAGE(N13:N26)</f>
        <v>0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H10" zoomScaleNormal="100" zoomScaleSheetLayoutView="100" zoomScalePageLayoutView="70" workbookViewId="0">
      <selection activeCell="E27" sqref="E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">
        <v>19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32</v>
      </c>
      <c r="H13" s="8">
        <v>0</v>
      </c>
      <c r="I13" s="9">
        <f>(G13+H13)/F13</f>
        <v>0.86486486486486491</v>
      </c>
      <c r="J13" s="8">
        <f>(F13-SUM(G13:H13))-L13</f>
        <v>5</v>
      </c>
      <c r="K13" s="9">
        <f t="shared" ref="K13:K27" si="0">J13/F13</f>
        <v>0.13513513513513514</v>
      </c>
      <c r="L13" s="8"/>
      <c r="M13" s="9">
        <f t="shared" ref="M13:M27" si="1">L13/F13</f>
        <v>0</v>
      </c>
      <c r="N13" s="23">
        <v>0.79269999999999996</v>
      </c>
      <c r="O13" s="23">
        <v>0.4864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">
        <v>19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22</v>
      </c>
      <c r="H14" s="8">
        <v>0</v>
      </c>
      <c r="I14" s="9">
        <f t="shared" ref="I14:I16" si="2">(G14+H14)/F14</f>
        <v>0.91666666666666663</v>
      </c>
      <c r="J14" s="8">
        <f>(F14-SUM(G14:H14))-L14</f>
        <v>2</v>
      </c>
      <c r="K14" s="9">
        <f t="shared" si="0"/>
        <v>8.3333333333333329E-2</v>
      </c>
      <c r="L14" s="8"/>
      <c r="M14" s="9">
        <f t="shared" si="1"/>
        <v>0</v>
      </c>
      <c r="N14" s="23">
        <v>0.76829999999999998</v>
      </c>
      <c r="O14" s="23">
        <v>0.70830000000000004</v>
      </c>
      <c r="P14" s="17"/>
    </row>
    <row r="15" spans="1:16" s="10" customFormat="1" ht="25.5" x14ac:dyDescent="0.2">
      <c r="A15" s="17"/>
      <c r="B15" s="13" t="str">
        <f>'1'!B15</f>
        <v>QUÍMICA</v>
      </c>
      <c r="C15" s="8" t="s">
        <v>19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13</v>
      </c>
      <c r="H15" s="8">
        <v>0</v>
      </c>
      <c r="I15" s="9">
        <f t="shared" si="2"/>
        <v>0.48148148148148145</v>
      </c>
      <c r="J15" s="8">
        <f t="shared" ref="J15:J16" si="3">(F15-SUM(G15:H15))-L15</f>
        <v>14</v>
      </c>
      <c r="K15" s="9">
        <f t="shared" si="0"/>
        <v>0.51851851851851849</v>
      </c>
      <c r="L15" s="8"/>
      <c r="M15" s="9">
        <f t="shared" si="1"/>
        <v>0</v>
      </c>
      <c r="N15" s="23">
        <v>0.53069999999999995</v>
      </c>
      <c r="O15" s="23">
        <v>0.62960000000000005</v>
      </c>
      <c r="P15" s="17"/>
    </row>
    <row r="16" spans="1:16" s="10" customFormat="1" ht="25.5" x14ac:dyDescent="0.2">
      <c r="A16" s="17"/>
      <c r="B16" s="13" t="str">
        <f>'1'!B16</f>
        <v>QUÍMICA</v>
      </c>
      <c r="C16" s="8" t="s">
        <v>19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6</v>
      </c>
      <c r="H16" s="8">
        <v>0</v>
      </c>
      <c r="I16" s="9">
        <f t="shared" si="2"/>
        <v>0.375</v>
      </c>
      <c r="J16" s="8">
        <f t="shared" si="3"/>
        <v>10</v>
      </c>
      <c r="K16" s="9">
        <f t="shared" si="0"/>
        <v>0.625</v>
      </c>
      <c r="L16" s="8"/>
      <c r="M16" s="9">
        <f t="shared" si="1"/>
        <v>0</v>
      </c>
      <c r="N16" s="23">
        <v>0.52059999999999995</v>
      </c>
      <c r="O16" s="23">
        <v>0.4375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73</v>
      </c>
      <c r="H27" s="20">
        <f>SUM(H13:H26)</f>
        <v>0</v>
      </c>
      <c r="I27" s="21">
        <f>SUM(G27:H27)/F27</f>
        <v>0.70192307692307687</v>
      </c>
      <c r="J27" s="20">
        <f>(F27-SUM(G27:H27))-L27</f>
        <v>31</v>
      </c>
      <c r="K27" s="21">
        <f t="shared" si="0"/>
        <v>0.29807692307692307</v>
      </c>
      <c r="L27" s="20">
        <f>SUM(L13:L26)</f>
        <v>0</v>
      </c>
      <c r="M27" s="21">
        <f t="shared" si="1"/>
        <v>0</v>
      </c>
      <c r="N27" s="20">
        <f>AVERAGE(N13:N26)</f>
        <v>0.65307499999999996</v>
      </c>
      <c r="O27" s="22">
        <f>AVERAGE(O13:O26)</f>
        <v>0.56545000000000001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0" zoomScaleNormal="100" zoomScaleSheetLayoutView="100" zoomScalePageLayoutView="70" workbookViewId="0">
      <selection activeCell="M19" sqref="M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>
        <v>2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18</v>
      </c>
      <c r="H13" s="8">
        <v>0</v>
      </c>
      <c r="I13" s="9">
        <f>(G13+H13)/F13</f>
        <v>0.48648648648648651</v>
      </c>
      <c r="J13" s="8">
        <f>(F13-SUM(G13:H13))-L13</f>
        <v>19</v>
      </c>
      <c r="K13" s="9">
        <f t="shared" ref="K13:K27" si="0">J13/F13</f>
        <v>0.51351351351351349</v>
      </c>
      <c r="L13" s="8"/>
      <c r="M13" s="9">
        <f t="shared" ref="M13:M27" si="1">L13/F13</f>
        <v>0</v>
      </c>
      <c r="N13" s="23">
        <v>0.64</v>
      </c>
      <c r="O13" s="12">
        <v>0.51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>
        <v>2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11</v>
      </c>
      <c r="H14" s="8">
        <v>0</v>
      </c>
      <c r="I14" s="9">
        <f t="shared" ref="I14:I26" si="2">(G14+H14)/F14</f>
        <v>0.45833333333333331</v>
      </c>
      <c r="J14" s="8">
        <f>(F14-SUM(G14:H14))-L14</f>
        <v>13</v>
      </c>
      <c r="K14" s="9">
        <f t="shared" si="0"/>
        <v>0.54166666666666663</v>
      </c>
      <c r="L14" s="8"/>
      <c r="M14" s="9">
        <f t="shared" si="1"/>
        <v>0</v>
      </c>
      <c r="N14" s="23">
        <v>0.62</v>
      </c>
      <c r="O14" s="12">
        <v>0.57999999999999996</v>
      </c>
      <c r="P14" s="17"/>
    </row>
    <row r="15" spans="1:16" s="10" customFormat="1" ht="25.5" x14ac:dyDescent="0.2">
      <c r="A15" s="17"/>
      <c r="B15" s="13" t="str">
        <f>'1'!B15</f>
        <v>QUÍMICA</v>
      </c>
      <c r="C15" s="8">
        <v>2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9</v>
      </c>
      <c r="H15" s="8">
        <v>0</v>
      </c>
      <c r="I15" s="9">
        <f t="shared" si="2"/>
        <v>0.33333333333333331</v>
      </c>
      <c r="J15" s="8">
        <f t="shared" ref="J15:J26" si="3">(F15-SUM(G15:H15))-L15</f>
        <v>18</v>
      </c>
      <c r="K15" s="9">
        <f t="shared" si="0"/>
        <v>0.66666666666666663</v>
      </c>
      <c r="L15" s="8"/>
      <c r="M15" s="9">
        <f t="shared" si="1"/>
        <v>0</v>
      </c>
      <c r="N15" s="23">
        <v>0.43</v>
      </c>
      <c r="O15" s="12">
        <v>0.48</v>
      </c>
      <c r="P15" s="17"/>
    </row>
    <row r="16" spans="1:16" s="10" customFormat="1" ht="25.5" x14ac:dyDescent="0.2">
      <c r="A16" s="17"/>
      <c r="B16" s="13" t="str">
        <f>'1'!B16</f>
        <v>QUÍMICA</v>
      </c>
      <c r="C16" s="8">
        <v>2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8</v>
      </c>
      <c r="H16" s="8">
        <v>0</v>
      </c>
      <c r="I16" s="9">
        <f t="shared" si="2"/>
        <v>0.5</v>
      </c>
      <c r="J16" s="8">
        <f t="shared" si="3"/>
        <v>8</v>
      </c>
      <c r="K16" s="9">
        <f t="shared" si="0"/>
        <v>0.5</v>
      </c>
      <c r="L16" s="8"/>
      <c r="M16" s="9">
        <f t="shared" si="1"/>
        <v>0</v>
      </c>
      <c r="N16" s="23">
        <v>0.53</v>
      </c>
      <c r="O16" s="12">
        <v>0.68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46</v>
      </c>
      <c r="H27" s="20">
        <f>SUM(H13:H26)</f>
        <v>0</v>
      </c>
      <c r="I27" s="21">
        <f>SUM(G27:H27)/F27</f>
        <v>0.44230769230769229</v>
      </c>
      <c r="J27" s="20">
        <f>(F27-SUM(G27:H27))-L27</f>
        <v>58</v>
      </c>
      <c r="K27" s="21">
        <f t="shared" si="0"/>
        <v>0.55769230769230771</v>
      </c>
      <c r="L27" s="20">
        <f>SUM(L13:L26)</f>
        <v>0</v>
      </c>
      <c r="M27" s="21">
        <f t="shared" si="1"/>
        <v>0</v>
      </c>
      <c r="N27" s="20">
        <f>AVERAGE(N13:N26)</f>
        <v>0.55499999999999994</v>
      </c>
      <c r="O27" s="22">
        <f>AVERAGE(O13:O26)</f>
        <v>0.5625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L13" sqref="L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2025-07-02T21:33:58Z</cp:lastPrinted>
  <dcterms:created xsi:type="dcterms:W3CDTF">2021-11-22T14:45:25Z</dcterms:created>
  <dcterms:modified xsi:type="dcterms:W3CDTF">2025-11-21T20:25:27Z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