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ahi\Desktop\RESPALDO\reportes CALIFICACIONES y proyecto individuales\2025\02 AGOSTO-DIC\3 REP\"/>
    </mc:Choice>
  </mc:AlternateContent>
  <xr:revisionPtr revIDLastSave="0" documentId="13_ncr:1_{03624048-7C96-4871-BE5E-A7EBEF0DB7E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30" l="1"/>
  <c r="J14" i="30"/>
  <c r="M17" i="30"/>
  <c r="J17" i="30"/>
  <c r="M16" i="30"/>
  <c r="J16" i="30"/>
  <c r="M15" i="30"/>
  <c r="J15" i="30"/>
  <c r="M13" i="30"/>
  <c r="J13" i="30"/>
  <c r="M16" i="27" l="1"/>
  <c r="J16" i="27"/>
  <c r="M15" i="27"/>
  <c r="J15" i="27"/>
  <c r="M13" i="27"/>
  <c r="J13" i="27"/>
  <c r="M14" i="27"/>
  <c r="J14" i="27"/>
  <c r="J13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I7" i="31"/>
  <c r="F7" i="31"/>
  <c r="O27" i="30"/>
  <c r="N27" i="30"/>
  <c r="L27" i="30"/>
  <c r="H27" i="30"/>
  <c r="G27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24" i="31" l="1"/>
  <c r="K24" i="31" s="1"/>
  <c r="I15" i="31"/>
  <c r="I20" i="31"/>
  <c r="I23" i="31"/>
  <c r="M27" i="26"/>
  <c r="J23" i="31"/>
  <c r="K23" i="31" s="1"/>
  <c r="J15" i="31"/>
  <c r="K15" i="31" s="1"/>
  <c r="J27" i="26"/>
  <c r="K27" i="26" s="1"/>
  <c r="J14" i="31"/>
  <c r="K14" i="31" s="1"/>
  <c r="I19" i="31"/>
  <c r="J18" i="31"/>
  <c r="K18" i="31" s="1"/>
  <c r="J19" i="31"/>
  <c r="K19" i="31" s="1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<sst xmlns="http://schemas.openxmlformats.org/spreadsheetml/2006/main" count="173" uniqueCount="47">
  <si>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</si>
  <si>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</si>
  <si>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</si>
  <si>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</si>
  <si>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</si>
  <si>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</si>
  <si>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</si>
  <si>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</si>
  <si>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</si>
  <si>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</si>
  <si>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</si>
  <si>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</si>
  <si>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</si>
  <si>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</si>
  <si>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</si>
  <si>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</si>
  <si>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</si>
  <si>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</si>
  <si>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</si>
  <si>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</si>
  <si>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</si>
  <si>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</si>
  <si>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</si>
  <si>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</si>
  <si>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</si>
  <si>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</si>
  <si>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</si>
  <si>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</si>
  <si>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</si>
  <si>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</si>
  <si>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</si>
  <si>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</si>
  <si>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</si>
  <si>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</si>
  <si>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DADE. ASAHI NEGRETE ANOTA</t>
  </si>
  <si>
    <t>AGOSTO DICIEMBRE 2025</t>
  </si>
  <si>
    <t>DADE ASAHI NEGRETE ANOTA</t>
  </si>
  <si>
    <t>CALIDAD APLICADA A LA GESTION EMPRESARIAL</t>
  </si>
  <si>
    <t>IGEM</t>
  </si>
  <si>
    <t>MERCADOTECNIA</t>
  </si>
  <si>
    <t>GESTION ESTRATEGICA</t>
  </si>
  <si>
    <t>507A</t>
  </si>
  <si>
    <t>707A</t>
  </si>
  <si>
    <t>707B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</si>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</sst>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B25" sqref="B25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37</v>
      </c>
      <c r="C13" s="8" t="s">
        <v>44</v>
      </c>
      <c r="D13" s="8" t="s">
        <v>42</v>
      </c>
      <c r="E13" s="8" t="s">
        <v>38</v>
      </c>
      <c r="F13" s="8">
        <v>29</v>
      </c>
      <c r="G13" s="8">
        <v>24</v>
      </c>
      <c r="H13" s="8">
        <v>0</v>
      </c>
      <c r="I13" s="9"/>
      <c r="J13" s="8">
        <f>(F13-SUM(G13:H13))-L13</f>
        <v>5</v>
      </c>
      <c r="K13" s="9"/>
      <c r="L13" s="8"/>
      <c r="M13" s="9">
        <f t="shared" ref="M13:M27" si="0">L13/F13</f>
        <v>0</v>
      </c>
      <c r="N13" s="8">
        <v>81</v>
      </c>
      <c r="O13" s="12">
        <v>0.83</v>
      </c>
      <c r="P13" s="17"/>
    </row>
    <row r="14" spans="1:16" s="10" customFormat="1" x14ac:dyDescent="0.25">
      <c r="A14" s="17"/>
      <c r="B14" s="7" t="s">
        <v>39</v>
      </c>
      <c r="C14" s="8" t="s">
        <v>44</v>
      </c>
      <c r="D14" s="8" t="s">
        <v>41</v>
      </c>
      <c r="E14" s="8" t="s">
        <v>38</v>
      </c>
      <c r="F14" s="8">
        <v>35</v>
      </c>
      <c r="G14" s="8">
        <v>30</v>
      </c>
      <c r="H14" s="8">
        <v>0</v>
      </c>
      <c r="I14" s="9"/>
      <c r="J14" s="8">
        <f>(F14-SUM(G14:H14))-L14</f>
        <v>5</v>
      </c>
      <c r="K14" s="9"/>
      <c r="L14" s="8"/>
      <c r="M14" s="9">
        <f t="shared" si="0"/>
        <v>0</v>
      </c>
      <c r="N14" s="8">
        <v>83</v>
      </c>
      <c r="O14" s="12">
        <v>0.83</v>
      </c>
      <c r="P14" s="17"/>
    </row>
    <row r="15" spans="1:16" s="10" customFormat="1" x14ac:dyDescent="0.25">
      <c r="A15" s="17"/>
      <c r="B15" s="7" t="s">
        <v>40</v>
      </c>
      <c r="C15" s="8" t="s">
        <v>44</v>
      </c>
      <c r="D15" s="8" t="s">
        <v>42</v>
      </c>
      <c r="E15" s="8" t="s">
        <v>38</v>
      </c>
      <c r="F15" s="8">
        <v>26</v>
      </c>
      <c r="G15" s="8">
        <v>26</v>
      </c>
      <c r="H15" s="8">
        <v>0</v>
      </c>
      <c r="I15" s="9"/>
      <c r="J15" s="8">
        <f t="shared" ref="J15:J16" si="1">(F15-SUM(G15:H15))-L15</f>
        <v>0</v>
      </c>
      <c r="K15" s="9"/>
      <c r="L15" s="8"/>
      <c r="M15" s="9">
        <f t="shared" si="0"/>
        <v>0</v>
      </c>
      <c r="N15" s="8">
        <v>96</v>
      </c>
      <c r="O15" s="12">
        <v>0.42</v>
      </c>
      <c r="P15" s="17"/>
    </row>
    <row r="16" spans="1:16" s="10" customFormat="1" x14ac:dyDescent="0.25">
      <c r="A16" s="17"/>
      <c r="B16" s="7" t="s">
        <v>40</v>
      </c>
      <c r="C16" s="8" t="s">
        <v>44</v>
      </c>
      <c r="D16" s="8" t="s">
        <v>43</v>
      </c>
      <c r="E16" s="8" t="s">
        <v>38</v>
      </c>
      <c r="F16" s="8">
        <v>27</v>
      </c>
      <c r="G16" s="8">
        <v>27</v>
      </c>
      <c r="H16" s="8">
        <v>0</v>
      </c>
      <c r="I16" s="9"/>
      <c r="J16" s="8">
        <f t="shared" si="1"/>
        <v>0</v>
      </c>
      <c r="K16" s="9"/>
      <c r="L16" s="8"/>
      <c r="M16" s="9">
        <f t="shared" si="0"/>
        <v>0</v>
      </c>
      <c r="N16" s="8">
        <v>95</v>
      </c>
      <c r="O16" s="12">
        <v>0.74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107</v>
      </c>
      <c r="H27" s="20">
        <f>SUM(H13:H26)</f>
        <v>0</v>
      </c>
      <c r="I27" s="21">
        <f>SUM(G27:H27)/F27</f>
        <v>0.9145299145299145</v>
      </c>
      <c r="J27" s="20">
        <f t="shared" ref="J27" si="2">(F27-SUM(G27:H27))-L27</f>
        <v>10</v>
      </c>
      <c r="K27" s="21">
        <f t="shared" ref="K27" si="3">J27/F27</f>
        <v>8.5470085470085472E-2</v>
      </c>
      <c r="L27" s="20">
        <f>SUM(L13:L26)</f>
        <v>0</v>
      </c>
      <c r="M27" s="21">
        <f t="shared" si="0"/>
        <v>0</v>
      </c>
      <c r="N27" s="20">
        <f>AVERAGE(N13:N26)</f>
        <v>88.75</v>
      </c>
      <c r="O27" s="22">
        <f>AVERAGE(O13:O26)</f>
        <v>0.70500000000000007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B13" sqref="B13:O17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DADE ASAHI NEGRETE ANOTA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39</v>
      </c>
      <c r="C13" s="8" t="s">
        <v>44</v>
      </c>
      <c r="D13" s="8" t="s">
        <v>41</v>
      </c>
      <c r="E13" s="8" t="s">
        <v>38</v>
      </c>
      <c r="F13" s="8">
        <v>35</v>
      </c>
      <c r="G13" s="8">
        <v>30</v>
      </c>
      <c r="H13" s="8">
        <v>0</v>
      </c>
      <c r="I13" s="9"/>
      <c r="J13" s="8">
        <f>(F13-SUM(G13:H13))-L13</f>
        <v>5</v>
      </c>
      <c r="K13" s="9"/>
      <c r="L13" s="8"/>
      <c r="M13" s="9">
        <f>L13/F13</f>
        <v>0</v>
      </c>
      <c r="N13" s="8">
        <v>83</v>
      </c>
      <c r="O13" s="12">
        <v>0.83</v>
      </c>
      <c r="P13" s="17"/>
    </row>
    <row r="14" spans="1:16" s="10" customFormat="1" ht="25" x14ac:dyDescent="0.25">
      <c r="A14" s="17"/>
      <c r="B14" s="7" t="s">
        <v>37</v>
      </c>
      <c r="C14" s="8" t="s">
        <v>44</v>
      </c>
      <c r="D14" s="8" t="s">
        <v>42</v>
      </c>
      <c r="E14" s="8" t="s">
        <v>38</v>
      </c>
      <c r="F14" s="8">
        <v>29</v>
      </c>
      <c r="G14" s="8">
        <v>24</v>
      </c>
      <c r="H14" s="8">
        <v>0</v>
      </c>
      <c r="I14" s="9"/>
      <c r="J14" s="8">
        <f>(F14-SUM(G14:H14))-L14</f>
        <v>5</v>
      </c>
      <c r="K14" s="9"/>
      <c r="L14" s="8"/>
      <c r="M14" s="9">
        <f>L14/F14</f>
        <v>0</v>
      </c>
      <c r="N14" s="8">
        <v>80</v>
      </c>
      <c r="O14" s="12">
        <v>0.79</v>
      </c>
      <c r="P14" s="17"/>
    </row>
    <row r="15" spans="1:16" s="10" customFormat="1" x14ac:dyDescent="0.25">
      <c r="A15" s="17"/>
      <c r="B15" s="7" t="s">
        <v>40</v>
      </c>
      <c r="C15" s="8" t="s">
        <v>44</v>
      </c>
      <c r="D15" s="8" t="s">
        <v>42</v>
      </c>
      <c r="E15" s="8" t="s">
        <v>38</v>
      </c>
      <c r="F15" s="8">
        <v>26</v>
      </c>
      <c r="G15" s="8">
        <v>26</v>
      </c>
      <c r="H15" s="8">
        <v>0</v>
      </c>
      <c r="I15" s="9"/>
      <c r="J15" s="8">
        <f t="shared" ref="J15:J16" si="0">(F15-SUM(G15:H15))-L15</f>
        <v>0</v>
      </c>
      <c r="K15" s="9"/>
      <c r="L15" s="8"/>
      <c r="M15" s="9">
        <f t="shared" ref="M15:M16" si="1">L15/F15</f>
        <v>0</v>
      </c>
      <c r="N15" s="8">
        <v>96</v>
      </c>
      <c r="O15" s="12">
        <v>0.42</v>
      </c>
      <c r="P15" s="17"/>
    </row>
    <row r="16" spans="1:16" s="10" customFormat="1" x14ac:dyDescent="0.25">
      <c r="A16" s="17"/>
      <c r="B16" s="7" t="s">
        <v>40</v>
      </c>
      <c r="C16" s="8" t="s">
        <v>44</v>
      </c>
      <c r="D16" s="8" t="s">
        <v>43</v>
      </c>
      <c r="E16" s="8" t="s">
        <v>38</v>
      </c>
      <c r="F16" s="8">
        <v>27</v>
      </c>
      <c r="G16" s="8">
        <v>26</v>
      </c>
      <c r="H16" s="8">
        <v>0</v>
      </c>
      <c r="I16" s="9"/>
      <c r="J16" s="8">
        <f t="shared" si="0"/>
        <v>1</v>
      </c>
      <c r="K16" s="9"/>
      <c r="L16" s="8"/>
      <c r="M16" s="9">
        <f t="shared" si="1"/>
        <v>0</v>
      </c>
      <c r="N16" s="8">
        <v>91</v>
      </c>
      <c r="O16" s="12">
        <v>0.7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SUM(F14:F26)</f>
        <v>82</v>
      </c>
      <c r="G27" s="20">
        <f>SUM(G14:G26)</f>
        <v>76</v>
      </c>
      <c r="H27" s="20">
        <f>SUM(H14:H26)</f>
        <v>0</v>
      </c>
      <c r="I27" s="21">
        <f>SUM(G27:H27)/F27</f>
        <v>0.92682926829268297</v>
      </c>
      <c r="J27" s="20">
        <f t="shared" ref="J27" si="2">(F27-SUM(G27:H27))-L27</f>
        <v>6</v>
      </c>
      <c r="K27" s="21">
        <f t="shared" ref="K27" si="3">J27/F27</f>
        <v>7.3170731707317069E-2</v>
      </c>
      <c r="L27" s="20">
        <f>SUM(L14:L26)</f>
        <v>0</v>
      </c>
      <c r="M27" s="21">
        <f t="shared" ref="M27" si="4">L27/F27</f>
        <v>0</v>
      </c>
      <c r="N27" s="20">
        <f>AVERAGE(N14:N26)</f>
        <v>89</v>
      </c>
      <c r="O27" s="22">
        <f>AVERAGE(O14:O26)</f>
        <v>0.6366666666666666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6" zoomScale="85" zoomScaleNormal="100" zoomScaleSheetLayoutView="100" zoomScalePageLayoutView="70" workbookViewId="0">
      <selection activeCell="O13" sqref="O13:O14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DADE ASAHI NEGRETE ANOTA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39</v>
      </c>
      <c r="C13" s="8" t="s">
        <v>45</v>
      </c>
      <c r="D13" s="8" t="s">
        <v>41</v>
      </c>
      <c r="E13" s="8" t="s">
        <v>38</v>
      </c>
      <c r="F13" s="8">
        <v>35</v>
      </c>
      <c r="G13" s="8">
        <v>30</v>
      </c>
      <c r="H13" s="8">
        <v>0</v>
      </c>
      <c r="I13" s="9"/>
      <c r="J13" s="8">
        <f>(F13-SUM(G13:H13))-L13</f>
        <v>5</v>
      </c>
      <c r="K13" s="9"/>
      <c r="L13" s="8"/>
      <c r="M13" s="9">
        <f>L13/F13</f>
        <v>0</v>
      </c>
      <c r="N13" s="8">
        <v>83</v>
      </c>
      <c r="O13" s="12">
        <v>0.83</v>
      </c>
      <c r="P13" s="17"/>
    </row>
    <row r="14" spans="1:16" s="10" customFormat="1" x14ac:dyDescent="0.25">
      <c r="A14" s="17"/>
      <c r="B14" s="7" t="s">
        <v>39</v>
      </c>
      <c r="C14" s="8" t="s">
        <v>46</v>
      </c>
      <c r="D14" s="8" t="s">
        <v>41</v>
      </c>
      <c r="E14" s="8" t="s">
        <v>38</v>
      </c>
      <c r="F14" s="8">
        <v>35</v>
      </c>
      <c r="G14" s="8">
        <v>30</v>
      </c>
      <c r="H14" s="8">
        <v>0</v>
      </c>
      <c r="J14" s="8">
        <f>(F14-SUM(G14:H14))-L14</f>
        <v>5</v>
      </c>
      <c r="K14" s="9"/>
      <c r="L14" s="8"/>
      <c r="M14" s="9">
        <f>L14/F14</f>
        <v>0</v>
      </c>
      <c r="N14" s="8">
        <v>83</v>
      </c>
      <c r="O14" s="12">
        <v>0.83</v>
      </c>
      <c r="P14" s="17"/>
    </row>
    <row r="15" spans="1:16" s="10" customFormat="1" ht="25" x14ac:dyDescent="0.25">
      <c r="A15" s="17"/>
      <c r="B15" s="7" t="s">
        <v>37</v>
      </c>
      <c r="C15" s="8" t="s">
        <v>44</v>
      </c>
      <c r="D15" s="8" t="s">
        <v>42</v>
      </c>
      <c r="E15" s="8" t="s">
        <v>38</v>
      </c>
      <c r="F15" s="8">
        <v>29</v>
      </c>
      <c r="G15" s="8">
        <v>24</v>
      </c>
      <c r="H15" s="8">
        <v>0</v>
      </c>
      <c r="I15" s="9"/>
      <c r="J15" s="8">
        <f>(F15-SUM(G15:H15))-L15</f>
        <v>5</v>
      </c>
      <c r="K15" s="9"/>
      <c r="L15" s="8"/>
      <c r="M15" s="9">
        <f>L15/F15</f>
        <v>0</v>
      </c>
      <c r="N15" s="8">
        <v>80</v>
      </c>
      <c r="O15" s="12">
        <v>0.79</v>
      </c>
      <c r="P15" s="17"/>
    </row>
    <row r="16" spans="1:16" s="10" customFormat="1" x14ac:dyDescent="0.25">
      <c r="A16" s="17"/>
      <c r="B16" s="7" t="s">
        <v>40</v>
      </c>
      <c r="C16" s="8" t="s">
        <v>44</v>
      </c>
      <c r="D16" s="8" t="s">
        <v>42</v>
      </c>
      <c r="E16" s="8" t="s">
        <v>38</v>
      </c>
      <c r="F16" s="8">
        <v>26</v>
      </c>
      <c r="G16" s="8">
        <v>26</v>
      </c>
      <c r="H16" s="8">
        <v>0</v>
      </c>
      <c r="I16" s="9"/>
      <c r="J16" s="8">
        <f t="shared" ref="J16:J17" si="0">(F16-SUM(G16:H16))-L16</f>
        <v>0</v>
      </c>
      <c r="K16" s="9"/>
      <c r="L16" s="8"/>
      <c r="M16" s="9">
        <f t="shared" ref="M16:M17" si="1">L16/F16</f>
        <v>0</v>
      </c>
      <c r="N16" s="8">
        <v>96</v>
      </c>
      <c r="O16" s="12">
        <v>0.42</v>
      </c>
      <c r="P16" s="17"/>
    </row>
    <row r="17" spans="1:16" s="10" customFormat="1" x14ac:dyDescent="0.25">
      <c r="A17" s="17"/>
      <c r="B17" s="7" t="s">
        <v>40</v>
      </c>
      <c r="C17" s="8" t="s">
        <v>44</v>
      </c>
      <c r="D17" s="8" t="s">
        <v>43</v>
      </c>
      <c r="E17" s="8" t="s">
        <v>38</v>
      </c>
      <c r="F17" s="8">
        <v>27</v>
      </c>
      <c r="G17" s="8">
        <v>26</v>
      </c>
      <c r="H17" s="8">
        <v>0</v>
      </c>
      <c r="I17" s="9"/>
      <c r="J17" s="8">
        <f t="shared" si="0"/>
        <v>1</v>
      </c>
      <c r="K17" s="9"/>
      <c r="L17" s="8"/>
      <c r="M17" s="9">
        <f t="shared" si="1"/>
        <v>0</v>
      </c>
      <c r="N17" s="8">
        <v>91</v>
      </c>
      <c r="O17" s="12">
        <v>0.7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152</v>
      </c>
      <c r="G27" s="20">
        <f>SUM(G13:G26)</f>
        <v>136</v>
      </c>
      <c r="H27" s="20">
        <f>SUM(H13:H26)</f>
        <v>0</v>
      </c>
      <c r="I27" s="21">
        <f>SUM(G27:H27)/F27</f>
        <v>0.89473684210526316</v>
      </c>
      <c r="J27" s="20">
        <f t="shared" ref="J13:J27" si="2">(F27-SUM(G27:H27))-L27</f>
        <v>16</v>
      </c>
      <c r="K27" s="21">
        <f t="shared" ref="K13:K27" si="3">J27/F27</f>
        <v>0.10526315789473684</v>
      </c>
      <c r="L27" s="20">
        <f>SUM(L13:L26)</f>
        <v>0</v>
      </c>
      <c r="M27" s="21">
        <f t="shared" ref="M13:M27" si="4">L27/F27</f>
        <v>0</v>
      </c>
      <c r="N27" s="20">
        <f>AVERAGE(N13:N26)</f>
        <v>86.6</v>
      </c>
      <c r="O27" s="22">
        <f>AVERAGE(O13:O26)</f>
        <v>0.71400000000000008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C9" sqref="C9:M9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CALIDAD APLICADA A LA GESTION EMPRESARIAL</v>
      </c>
      <c r="C13" s="8" t="str">
        <f>'1'!C13</f>
        <v>II</v>
      </c>
      <c r="D13" s="8" t="str">
        <f>'1'!D13</f>
        <v>707A</v>
      </c>
      <c r="E13" s="8" t="str">
        <f>'1'!E13</f>
        <v>IGEM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MERCADOTECNIA</v>
      </c>
      <c r="C14" s="8" t="str">
        <f>'1'!C14</f>
        <v>II</v>
      </c>
      <c r="D14" s="8" t="str">
        <f>'1'!D14</f>
        <v>507A</v>
      </c>
      <c r="E14" s="8" t="str">
        <f>'1'!E14</f>
        <v>IGEM</v>
      </c>
      <c r="F14" s="8">
        <f>'1'!F14</f>
        <v>35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GESTION ESTRATEGICA</v>
      </c>
      <c r="C15" s="8" t="str">
        <f>'1'!C15</f>
        <v>II</v>
      </c>
      <c r="D15" s="8" t="str">
        <f>'1'!D15</f>
        <v>707A</v>
      </c>
      <c r="E15" s="8" t="str">
        <f>'1'!E15</f>
        <v>IGEM</v>
      </c>
      <c r="F15" s="8">
        <f>'1'!F15</f>
        <v>26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GESTION ESTRATEGICA</v>
      </c>
      <c r="C16" s="8" t="str">
        <f>'1'!C16</f>
        <v>II</v>
      </c>
      <c r="D16" s="8" t="str">
        <f>'1'!D16</f>
        <v>707B</v>
      </c>
      <c r="E16" s="8" t="str">
        <f>'1'!E16</f>
        <v>IGEM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asahi negrete</cp:lastModifiedBy>
  <cp:revision/>
  <cp:lastPrinted>2025-07-02T21:33:58Z</cp:lastPrinted>
  <dcterms:created xsi:type="dcterms:W3CDTF">2021-11-22T14:45:25Z</dcterms:created>
  <dcterms:modified xsi:type="dcterms:W3CDTF">2025-11-20T05:41:11Z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