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ahi\Desktop\RESPALDO\reportes CALIFICACIONES y proyecto individuales\2025\02 AGOSTO-DIC\FINAL\"/>
    </mc:Choice>
  </mc:AlternateContent>
  <xr:revisionPtr revIDLastSave="0" documentId="13_ncr:1_{F8FE2A39-2724-4880-9A99-44841C2B853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'3'!$A$1:$P$33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30" l="1"/>
  <c r="M15" i="30"/>
  <c r="M16" i="30"/>
  <c r="M17" i="30"/>
  <c r="M18" i="30"/>
  <c r="M19" i="30"/>
  <c r="M20" i="30"/>
  <c r="J14" i="30" l="1"/>
  <c r="J20" i="30"/>
  <c r="J18" i="30"/>
  <c r="J16" i="30"/>
  <c r="M13" i="30"/>
  <c r="J13" i="30"/>
  <c r="M16" i="27" l="1"/>
  <c r="J16" i="27"/>
  <c r="M15" i="27"/>
  <c r="J15" i="27"/>
  <c r="M13" i="27"/>
  <c r="J13" i="27"/>
  <c r="M14" i="27"/>
  <c r="J14" i="27"/>
  <c r="J13" i="26"/>
  <c r="O27" i="31"/>
  <c r="N27" i="31"/>
  <c r="L27" i="31"/>
  <c r="H27" i="31"/>
  <c r="G2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E14" i="31"/>
  <c r="D14" i="31"/>
  <c r="B14" i="31"/>
  <c r="F13" i="31"/>
  <c r="M13" i="31" s="1"/>
  <c r="E13" i="31"/>
  <c r="D13" i="31"/>
  <c r="B13" i="31"/>
  <c r="I7" i="31"/>
  <c r="F7" i="31"/>
  <c r="O30" i="30"/>
  <c r="N30" i="30"/>
  <c r="L30" i="30"/>
  <c r="H30" i="30"/>
  <c r="G30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I15" i="31" l="1"/>
  <c r="M27" i="26"/>
  <c r="J15" i="31"/>
  <c r="K15" i="31" s="1"/>
  <c r="J27" i="26"/>
  <c r="K27" i="26" s="1"/>
  <c r="J14" i="31"/>
  <c r="K14" i="31" s="1"/>
  <c r="F30" i="30"/>
  <c r="J30" i="30" s="1"/>
  <c r="K30" i="30" s="1"/>
  <c r="I16" i="31"/>
  <c r="I13" i="31"/>
  <c r="M14" i="31"/>
  <c r="J16" i="31"/>
  <c r="K16" i="31" s="1"/>
  <c r="J13" i="31"/>
  <c r="K13" i="31" s="1"/>
  <c r="F27" i="31"/>
  <c r="I27" i="26"/>
  <c r="F27" i="27"/>
  <c r="J27" i="27" s="1"/>
  <c r="K27" i="27" s="1"/>
  <c r="M30" i="30" l="1"/>
  <c r="I30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<sst xmlns="http://schemas.openxmlformats.org/spreadsheetml/2006/main" count="189" uniqueCount="47">
  <si>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</si>
  <si>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</si>
  <si>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</si>
  <si>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</si>
  <si>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</si>
  <si>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</si>
  <si>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</si>
  <si>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</si>
  <si>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</si>
  <si>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</si>
  <si>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</si>
  <si>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</si>
  <si>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</si>
  <si>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</si>
  <si>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</si>
  <si>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</si>
  <si>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</si>
  <si>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</si>
  <si>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</si>
  <si>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</si>
  <si>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</si>
  <si>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</si>
  <si>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</si>
  <si>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</si>
  <si>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</si>
  <si>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</si>
  <si>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</si>
  <si>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</si>
  <si>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</si>
  <si>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</si>
  <si>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</si>
  <si>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</si>
  <si>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</si>
  <si>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</si>
  <si>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DADE. ASAHI NEGRETE ANOTA</t>
  </si>
  <si>
    <t>AGOSTO DICIEMBRE 2025</t>
  </si>
  <si>
    <t>DADE ASAHI NEGRETE ANOTA</t>
  </si>
  <si>
    <t>CALIDAD APLICADA A LA GESTION EMPRESARIAL</t>
  </si>
  <si>
    <t>IGEM</t>
  </si>
  <si>
    <t>MERCADOTECNIA</t>
  </si>
  <si>
    <t>GESTION ESTRATEGICA</t>
  </si>
  <si>
    <t>507A</t>
  </si>
  <si>
    <t>707A</t>
  </si>
  <si>
    <t>707B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</si>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</sst>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25" sqref="B2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36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37</v>
      </c>
      <c r="C13" s="8" t="s">
        <v>44</v>
      </c>
      <c r="D13" s="8" t="s">
        <v>42</v>
      </c>
      <c r="E13" s="8" t="s">
        <v>38</v>
      </c>
      <c r="F13" s="8">
        <v>29</v>
      </c>
      <c r="G13" s="8">
        <v>24</v>
      </c>
      <c r="H13" s="8">
        <v>0</v>
      </c>
      <c r="I13" s="9"/>
      <c r="J13" s="8">
        <f>(F13-SUM(G13:H13))-L13</f>
        <v>5</v>
      </c>
      <c r="K13" s="9"/>
      <c r="L13" s="8"/>
      <c r="M13" s="9">
        <f t="shared" ref="M13:M27" si="0">L13/F13</f>
        <v>0</v>
      </c>
      <c r="N13" s="8">
        <v>81</v>
      </c>
      <c r="O13" s="12">
        <v>0.83</v>
      </c>
      <c r="P13" s="17"/>
    </row>
    <row r="14" spans="1:16" s="10" customFormat="1" x14ac:dyDescent="0.25">
      <c r="A14" s="17"/>
      <c r="B14" s="7" t="s">
        <v>39</v>
      </c>
      <c r="C14" s="8" t="s">
        <v>44</v>
      </c>
      <c r="D14" s="8" t="s">
        <v>41</v>
      </c>
      <c r="E14" s="8" t="s">
        <v>38</v>
      </c>
      <c r="F14" s="8">
        <v>35</v>
      </c>
      <c r="G14" s="8">
        <v>30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0"/>
        <v>0</v>
      </c>
      <c r="N14" s="8">
        <v>83</v>
      </c>
      <c r="O14" s="12">
        <v>0.83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1">(F15-SUM(G15:H15))-L15</f>
        <v>0</v>
      </c>
      <c r="K15" s="9"/>
      <c r="L15" s="8"/>
      <c r="M15" s="9">
        <f t="shared" si="0"/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27</v>
      </c>
      <c r="H16" s="8">
        <v>0</v>
      </c>
      <c r="I16" s="9"/>
      <c r="J16" s="8">
        <f t="shared" si="1"/>
        <v>0</v>
      </c>
      <c r="K16" s="9"/>
      <c r="L16" s="8"/>
      <c r="M16" s="9">
        <f t="shared" si="0"/>
        <v>0</v>
      </c>
      <c r="N16" s="8">
        <v>95</v>
      </c>
      <c r="O16" s="12">
        <v>0.74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107</v>
      </c>
      <c r="H27" s="20">
        <f>SUM(H13:H26)</f>
        <v>0</v>
      </c>
      <c r="I27" s="21">
        <f>SUM(G27:H27)/F27</f>
        <v>0.9145299145299145</v>
      </c>
      <c r="J27" s="20">
        <f t="shared" ref="J27" si="2">(F27-SUM(G27:H27))-L27</f>
        <v>10</v>
      </c>
      <c r="K27" s="21">
        <f t="shared" ref="K27" si="3">J27/F27</f>
        <v>8.5470085470085472E-2</v>
      </c>
      <c r="L27" s="20">
        <f>SUM(L13:L26)</f>
        <v>0</v>
      </c>
      <c r="M27" s="21">
        <f t="shared" si="0"/>
        <v>0</v>
      </c>
      <c r="N27" s="20">
        <f>AVERAGE(N13:N26)</f>
        <v>88.75</v>
      </c>
      <c r="O27" s="22">
        <f>AVERAGE(O13:O26)</f>
        <v>0.70500000000000007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3" zoomScaleNormal="100" zoomScaleSheetLayoutView="100" zoomScalePageLayoutView="70" workbookViewId="0">
      <selection activeCell="B13" sqref="B13:O17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39</v>
      </c>
      <c r="C13" s="8" t="s">
        <v>44</v>
      </c>
      <c r="D13" s="8" t="s">
        <v>41</v>
      </c>
      <c r="E13" s="8" t="s">
        <v>38</v>
      </c>
      <c r="F13" s="8">
        <v>35</v>
      </c>
      <c r="G13" s="8">
        <v>30</v>
      </c>
      <c r="H13" s="8">
        <v>0</v>
      </c>
      <c r="I13" s="9"/>
      <c r="J13" s="8">
        <f>(F13-SUM(G13:H13))-L13</f>
        <v>5</v>
      </c>
      <c r="K13" s="9"/>
      <c r="L13" s="8"/>
      <c r="M13" s="9">
        <f>L13/F13</f>
        <v>0</v>
      </c>
      <c r="N13" s="8">
        <v>83</v>
      </c>
      <c r="O13" s="12">
        <v>0.83</v>
      </c>
      <c r="P13" s="17"/>
    </row>
    <row r="14" spans="1:16" s="10" customFormat="1" ht="25" x14ac:dyDescent="0.25">
      <c r="A14" s="17"/>
      <c r="B14" s="7" t="s">
        <v>37</v>
      </c>
      <c r="C14" s="8" t="s">
        <v>44</v>
      </c>
      <c r="D14" s="8" t="s">
        <v>42</v>
      </c>
      <c r="E14" s="8" t="s">
        <v>38</v>
      </c>
      <c r="F14" s="8">
        <v>29</v>
      </c>
      <c r="G14" s="8">
        <v>24</v>
      </c>
      <c r="H14" s="8">
        <v>0</v>
      </c>
      <c r="I14" s="9"/>
      <c r="J14" s="8">
        <f>(F14-SUM(G14:H14))-L14</f>
        <v>5</v>
      </c>
      <c r="K14" s="9"/>
      <c r="L14" s="8"/>
      <c r="M14" s="9">
        <f>L14/F14</f>
        <v>0</v>
      </c>
      <c r="N14" s="8">
        <v>80</v>
      </c>
      <c r="O14" s="12">
        <v>0.79</v>
      </c>
      <c r="P14" s="17"/>
    </row>
    <row r="15" spans="1:16" s="10" customFormat="1" x14ac:dyDescent="0.25">
      <c r="A15" s="17"/>
      <c r="B15" s="7" t="s">
        <v>40</v>
      </c>
      <c r="C15" s="8" t="s">
        <v>44</v>
      </c>
      <c r="D15" s="8" t="s">
        <v>42</v>
      </c>
      <c r="E15" s="8" t="s">
        <v>38</v>
      </c>
      <c r="F15" s="8">
        <v>26</v>
      </c>
      <c r="G15" s="8">
        <v>26</v>
      </c>
      <c r="H15" s="8">
        <v>0</v>
      </c>
      <c r="I15" s="9"/>
      <c r="J15" s="8">
        <f t="shared" ref="J15:J16" si="0">(F15-SUM(G15:H15))-L15</f>
        <v>0</v>
      </c>
      <c r="K15" s="9"/>
      <c r="L15" s="8"/>
      <c r="M15" s="9">
        <f t="shared" ref="M15:M16" si="1">L15/F15</f>
        <v>0</v>
      </c>
      <c r="N15" s="8">
        <v>96</v>
      </c>
      <c r="O15" s="12">
        <v>0.42</v>
      </c>
      <c r="P15" s="17"/>
    </row>
    <row r="16" spans="1:16" s="10" customFormat="1" x14ac:dyDescent="0.25">
      <c r="A16" s="17"/>
      <c r="B16" s="7" t="s">
        <v>40</v>
      </c>
      <c r="C16" s="8" t="s">
        <v>44</v>
      </c>
      <c r="D16" s="8" t="s">
        <v>43</v>
      </c>
      <c r="E16" s="8" t="s">
        <v>38</v>
      </c>
      <c r="F16" s="8">
        <v>27</v>
      </c>
      <c r="G16" s="8">
        <v>26</v>
      </c>
      <c r="H16" s="8">
        <v>0</v>
      </c>
      <c r="I16" s="9"/>
      <c r="J16" s="8">
        <f t="shared" si="0"/>
        <v>1</v>
      </c>
      <c r="K16" s="9"/>
      <c r="L16" s="8"/>
      <c r="M16" s="9">
        <f t="shared" si="1"/>
        <v>0</v>
      </c>
      <c r="N16" s="8">
        <v>91</v>
      </c>
      <c r="O16" s="12">
        <v>0.7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SUM(F14:F26)</f>
        <v>82</v>
      </c>
      <c r="G27" s="20">
        <f>SUM(G14:G26)</f>
        <v>76</v>
      </c>
      <c r="H27" s="20">
        <f>SUM(H14:H26)</f>
        <v>0</v>
      </c>
      <c r="I27" s="21">
        <f>SUM(G27:H27)/F27</f>
        <v>0.92682926829268297</v>
      </c>
      <c r="J27" s="20">
        <f t="shared" ref="J27" si="2">(F27-SUM(G27:H27))-L27</f>
        <v>6</v>
      </c>
      <c r="K27" s="21">
        <f t="shared" ref="K27" si="3">J27/F27</f>
        <v>7.3170731707317069E-2</v>
      </c>
      <c r="L27" s="20">
        <f>SUM(L14:L26)</f>
        <v>0</v>
      </c>
      <c r="M27" s="21">
        <f t="shared" ref="M27" si="4">L27/F27</f>
        <v>0</v>
      </c>
      <c r="N27" s="20">
        <f>AVERAGE(N14:N26)</f>
        <v>89</v>
      </c>
      <c r="O27" s="22">
        <f>AVERAGE(O14:O26)</f>
        <v>0.6366666666666666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3"/>
  <sheetViews>
    <sheetView view="pageBreakPreview" topLeftCell="A3" zoomScaleNormal="100" zoomScaleSheetLayoutView="100" zoomScalePageLayoutView="70" workbookViewId="0">
      <selection activeCell="V16" sqref="V16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GESTION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DADE ASAHI NEGRETE ANOTA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39</v>
      </c>
      <c r="C13" s="8" t="s">
        <v>45</v>
      </c>
      <c r="D13" s="8" t="s">
        <v>41</v>
      </c>
      <c r="E13" s="8" t="s">
        <v>38</v>
      </c>
      <c r="F13" s="8">
        <v>35</v>
      </c>
      <c r="G13" s="8">
        <v>30</v>
      </c>
      <c r="H13" s="8">
        <v>0</v>
      </c>
      <c r="I13" s="9"/>
      <c r="J13" s="8">
        <f>(F13-SUM(G13:H13))-L13</f>
        <v>5</v>
      </c>
      <c r="K13" s="9"/>
      <c r="L13" s="8"/>
      <c r="M13" s="9">
        <f>L13/F13</f>
        <v>0</v>
      </c>
      <c r="N13" s="8">
        <v>84</v>
      </c>
      <c r="O13" s="12">
        <v>0.83</v>
      </c>
      <c r="P13" s="17"/>
    </row>
    <row r="14" spans="1:16" s="10" customFormat="1" x14ac:dyDescent="0.25">
      <c r="A14" s="17"/>
      <c r="B14" s="7" t="s">
        <v>39</v>
      </c>
      <c r="C14" s="8" t="s">
        <v>46</v>
      </c>
      <c r="D14" s="8" t="s">
        <v>41</v>
      </c>
      <c r="E14" s="8" t="s">
        <v>38</v>
      </c>
      <c r="F14" s="8">
        <v>35</v>
      </c>
      <c r="G14" s="8">
        <v>31</v>
      </c>
      <c r="H14" s="8">
        <v>0</v>
      </c>
      <c r="I14" s="9"/>
      <c r="J14" s="8">
        <f>(F14-SUM(G14:H14))-L14</f>
        <v>4</v>
      </c>
      <c r="K14" s="9"/>
      <c r="L14" s="8"/>
      <c r="M14" s="9">
        <f t="shared" ref="M14:M20" si="0">L14/F14</f>
        <v>0</v>
      </c>
      <c r="N14" s="8">
        <v>76</v>
      </c>
      <c r="O14" s="12">
        <v>0.54</v>
      </c>
      <c r="P14" s="17"/>
    </row>
    <row r="15" spans="1:16" s="10" customFormat="1" ht="25" x14ac:dyDescent="0.25">
      <c r="A15" s="17"/>
      <c r="B15" s="7" t="s">
        <v>37</v>
      </c>
      <c r="C15" s="8" t="s">
        <v>45</v>
      </c>
      <c r="D15" s="8" t="s">
        <v>42</v>
      </c>
      <c r="E15" s="8" t="s">
        <v>38</v>
      </c>
      <c r="F15" s="8">
        <v>29</v>
      </c>
      <c r="G15" s="8">
        <v>29</v>
      </c>
      <c r="H15" s="8">
        <v>0</v>
      </c>
      <c r="I15" s="9"/>
      <c r="J15" s="8">
        <v>0</v>
      </c>
      <c r="K15" s="9"/>
      <c r="L15" s="8"/>
      <c r="M15" s="9">
        <f t="shared" si="0"/>
        <v>0</v>
      </c>
      <c r="N15" s="8">
        <v>91</v>
      </c>
      <c r="O15" s="12">
        <v>0.72</v>
      </c>
      <c r="P15" s="17"/>
    </row>
    <row r="16" spans="1:16" s="10" customFormat="1" ht="25" x14ac:dyDescent="0.25">
      <c r="A16" s="17"/>
      <c r="B16" s="7" t="s">
        <v>37</v>
      </c>
      <c r="C16" s="8" t="s">
        <v>46</v>
      </c>
      <c r="D16" s="8" t="s">
        <v>42</v>
      </c>
      <c r="E16" s="8" t="s">
        <v>38</v>
      </c>
      <c r="F16" s="8">
        <v>29</v>
      </c>
      <c r="G16" s="8">
        <v>28</v>
      </c>
      <c r="H16" s="8">
        <v>0</v>
      </c>
      <c r="I16" s="9"/>
      <c r="J16" s="8">
        <f>(F16-SUM(G16:H16))-L16</f>
        <v>1</v>
      </c>
      <c r="K16" s="9"/>
      <c r="L16" s="8"/>
      <c r="M16" s="9">
        <f t="shared" si="0"/>
        <v>0</v>
      </c>
      <c r="N16" s="8">
        <v>87</v>
      </c>
      <c r="O16" s="12">
        <v>0.62</v>
      </c>
      <c r="P16" s="17"/>
    </row>
    <row r="17" spans="1:16" s="10" customFormat="1" x14ac:dyDescent="0.25">
      <c r="A17" s="17"/>
      <c r="B17" s="7" t="s">
        <v>40</v>
      </c>
      <c r="C17" s="8" t="s">
        <v>45</v>
      </c>
      <c r="D17" s="8" t="s">
        <v>42</v>
      </c>
      <c r="E17" s="8" t="s">
        <v>38</v>
      </c>
      <c r="F17" s="8">
        <v>26</v>
      </c>
      <c r="G17" s="8">
        <v>25</v>
      </c>
      <c r="H17" s="8">
        <v>0</v>
      </c>
      <c r="I17" s="9"/>
      <c r="J17" s="8">
        <v>1</v>
      </c>
      <c r="K17" s="9"/>
      <c r="L17" s="8"/>
      <c r="M17" s="9">
        <f t="shared" si="0"/>
        <v>0</v>
      </c>
      <c r="N17" s="8">
        <v>89</v>
      </c>
      <c r="O17" s="12">
        <v>0.77</v>
      </c>
      <c r="P17" s="17"/>
    </row>
    <row r="18" spans="1:16" s="10" customFormat="1" x14ac:dyDescent="0.25">
      <c r="A18" s="17"/>
      <c r="B18" s="7" t="s">
        <v>40</v>
      </c>
      <c r="C18" s="8" t="s">
        <v>46</v>
      </c>
      <c r="D18" s="8" t="s">
        <v>42</v>
      </c>
      <c r="E18" s="8" t="s">
        <v>38</v>
      </c>
      <c r="F18" s="8">
        <v>26</v>
      </c>
      <c r="G18" s="8">
        <v>25</v>
      </c>
      <c r="H18" s="8">
        <v>0</v>
      </c>
      <c r="I18" s="9"/>
      <c r="J18" s="8">
        <f t="shared" ref="J18:J20" si="1">(F18-SUM(G18:H18))-L18</f>
        <v>1</v>
      </c>
      <c r="K18" s="9"/>
      <c r="L18" s="8"/>
      <c r="M18" s="9">
        <f t="shared" si="0"/>
        <v>0</v>
      </c>
      <c r="N18" s="8">
        <v>89</v>
      </c>
      <c r="O18" s="12">
        <v>0.73</v>
      </c>
      <c r="P18" s="17"/>
    </row>
    <row r="19" spans="1:16" s="10" customFormat="1" x14ac:dyDescent="0.25">
      <c r="A19" s="17"/>
      <c r="B19" s="7" t="s">
        <v>40</v>
      </c>
      <c r="C19" s="8" t="s">
        <v>45</v>
      </c>
      <c r="D19" s="8" t="s">
        <v>43</v>
      </c>
      <c r="E19" s="8" t="s">
        <v>38</v>
      </c>
      <c r="F19" s="8">
        <v>27</v>
      </c>
      <c r="G19" s="8">
        <v>25</v>
      </c>
      <c r="H19" s="8"/>
      <c r="I19" s="9"/>
      <c r="J19" s="8">
        <v>2</v>
      </c>
      <c r="K19" s="9"/>
      <c r="L19" s="8"/>
      <c r="M19" s="9">
        <f t="shared" si="0"/>
        <v>0</v>
      </c>
      <c r="N19" s="8">
        <v>89</v>
      </c>
      <c r="O19" s="12">
        <v>0.81</v>
      </c>
      <c r="P19" s="17"/>
    </row>
    <row r="20" spans="1:16" s="10" customFormat="1" x14ac:dyDescent="0.25">
      <c r="A20" s="17"/>
      <c r="B20" s="7" t="s">
        <v>40</v>
      </c>
      <c r="C20" s="8" t="s">
        <v>46</v>
      </c>
      <c r="D20" s="8" t="s">
        <v>43</v>
      </c>
      <c r="E20" s="8" t="s">
        <v>38</v>
      </c>
      <c r="F20" s="8">
        <v>27</v>
      </c>
      <c r="G20" s="8">
        <v>25</v>
      </c>
      <c r="H20" s="8">
        <v>0</v>
      </c>
      <c r="I20" s="9"/>
      <c r="J20" s="8">
        <f t="shared" si="1"/>
        <v>2</v>
      </c>
      <c r="K20" s="9"/>
      <c r="L20" s="8"/>
      <c r="M20" s="9">
        <f t="shared" si="0"/>
        <v>0</v>
      </c>
      <c r="N20" s="8">
        <v>86</v>
      </c>
      <c r="O20" s="12">
        <v>0.67</v>
      </c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x14ac:dyDescent="0.25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s="10" customFormat="1" x14ac:dyDescent="0.25">
      <c r="A28" s="17"/>
      <c r="B28" s="13"/>
      <c r="C28" s="8"/>
      <c r="D28" s="8"/>
      <c r="E28" s="8"/>
      <c r="F28" s="8"/>
      <c r="G28" s="8"/>
      <c r="H28" s="8"/>
      <c r="I28" s="9"/>
      <c r="J28" s="8"/>
      <c r="K28" s="9"/>
      <c r="L28" s="8"/>
      <c r="M28" s="9"/>
      <c r="N28" s="8"/>
      <c r="O28" s="12"/>
      <c r="P28" s="17"/>
    </row>
    <row r="29" spans="1:16" s="10" customFormat="1" ht="16.5" customHeight="1" x14ac:dyDescent="0.25">
      <c r="A29" s="17"/>
      <c r="B29" s="13"/>
      <c r="C29" s="8"/>
      <c r="D29" s="8"/>
      <c r="E29" s="8"/>
      <c r="F29" s="8"/>
      <c r="G29" s="8"/>
      <c r="H29" s="8"/>
      <c r="I29" s="9"/>
      <c r="J29" s="8"/>
      <c r="K29" s="9"/>
      <c r="L29" s="8"/>
      <c r="M29" s="9"/>
      <c r="N29" s="8"/>
      <c r="O29" s="12"/>
      <c r="P29" s="17"/>
    </row>
    <row r="30" spans="1:16" ht="13" thickBot="1" x14ac:dyDescent="0.3">
      <c r="A30" s="16"/>
      <c r="B30" s="19" t="s">
        <v>23</v>
      </c>
      <c r="C30" s="20" t="s">
        <v>24</v>
      </c>
      <c r="D30" s="20" t="s">
        <v>24</v>
      </c>
      <c r="E30" s="20" t="s">
        <v>24</v>
      </c>
      <c r="F30" s="20">
        <f>SUM(F13:F29)</f>
        <v>234</v>
      </c>
      <c r="G30" s="20">
        <f>SUM(G13:G29)</f>
        <v>218</v>
      </c>
      <c r="H30" s="20">
        <f>SUM(H13:H29)</f>
        <v>0</v>
      </c>
      <c r="I30" s="21">
        <f>SUM(G30:H30)/F30</f>
        <v>0.93162393162393164</v>
      </c>
      <c r="J30" s="20">
        <f t="shared" ref="J30" si="2">(F30-SUM(G30:H30))-L30</f>
        <v>16</v>
      </c>
      <c r="K30" s="21">
        <f t="shared" ref="K30" si="3">J30/F30</f>
        <v>6.8376068376068383E-2</v>
      </c>
      <c r="L30" s="20">
        <f>SUM(L13:L29)</f>
        <v>0</v>
      </c>
      <c r="M30" s="21">
        <f t="shared" ref="M30" si="4">L30/F30</f>
        <v>0</v>
      </c>
      <c r="N30" s="20">
        <f>AVERAGE(N13:N29)</f>
        <v>86.375</v>
      </c>
      <c r="O30" s="22">
        <f>AVERAGE(O13:O29)</f>
        <v>0.71124999999999994</v>
      </c>
      <c r="P30" s="16"/>
    </row>
    <row r="31" spans="1:16" x14ac:dyDescent="0.25">
      <c r="A31" s="16"/>
      <c r="P31" s="16"/>
    </row>
    <row r="32" spans="1:16" ht="120" customHeight="1" x14ac:dyDescent="0.25">
      <c r="A32" s="16"/>
      <c r="B32" s="38" t="s">
        <v>25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16"/>
    </row>
    <row r="33" spans="1:16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22">
    <mergeCell ref="O11:O12"/>
    <mergeCell ref="B32:O32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="80" zoomScaleNormal="80" zoomScaleSheetLayoutView="100" zoomScalePageLayoutView="70" workbookViewId="0">
      <selection activeCell="T15" sqref="T15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81640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CALIDAD APLICADA A LA GESTION EMPRESARIAL</v>
      </c>
      <c r="C13" s="8" t="s">
        <v>17</v>
      </c>
      <c r="D13" s="8" t="str">
        <f>'1'!D13</f>
        <v>707A</v>
      </c>
      <c r="E13" s="8" t="str">
        <f>'1'!E13</f>
        <v>IGEM</v>
      </c>
      <c r="F13" s="8">
        <f>'1'!F13</f>
        <v>29</v>
      </c>
      <c r="G13" s="8">
        <v>23</v>
      </c>
      <c r="H13" s="8">
        <v>1</v>
      </c>
      <c r="I13" s="9">
        <f>(G13+H13)/F13</f>
        <v>0.82758620689655171</v>
      </c>
      <c r="J13" s="8">
        <f t="shared" ref="J13:J27" si="0">(F13-SUM(G13:H13))-L13</f>
        <v>5</v>
      </c>
      <c r="K13" s="9">
        <f t="shared" ref="K13:K27" si="1">J13/F13</f>
        <v>0.17241379310344829</v>
      </c>
      <c r="L13" s="8">
        <v>0</v>
      </c>
      <c r="M13" s="9">
        <f t="shared" ref="M13:M27" si="2">L13/F13</f>
        <v>0</v>
      </c>
      <c r="N13" s="8">
        <v>74</v>
      </c>
      <c r="O13" s="12">
        <v>0.72</v>
      </c>
      <c r="P13" s="17"/>
    </row>
    <row r="14" spans="1:16" s="10" customFormat="1" x14ac:dyDescent="0.25">
      <c r="A14" s="17"/>
      <c r="B14" s="13" t="str">
        <f>'1'!B14</f>
        <v>MERCADOTECNIA</v>
      </c>
      <c r="C14" s="8" t="s">
        <v>17</v>
      </c>
      <c r="D14" s="8" t="str">
        <f>'1'!D14</f>
        <v>507A</v>
      </c>
      <c r="E14" s="8" t="str">
        <f>'1'!E14</f>
        <v>IGEM</v>
      </c>
      <c r="F14" s="8">
        <f>'1'!F14</f>
        <v>35</v>
      </c>
      <c r="G14" s="8">
        <v>28</v>
      </c>
      <c r="H14" s="8">
        <v>1</v>
      </c>
      <c r="I14" s="9">
        <f t="shared" ref="I14:I26" si="3">(G14+H14)/F14</f>
        <v>0.82857142857142863</v>
      </c>
      <c r="J14" s="8">
        <f>(F14-SUM(G14:H14))-L14</f>
        <v>6</v>
      </c>
      <c r="K14" s="9">
        <f t="shared" si="1"/>
        <v>0.17142857142857143</v>
      </c>
      <c r="L14" s="8"/>
      <c r="M14" s="9">
        <f t="shared" si="2"/>
        <v>0</v>
      </c>
      <c r="N14" s="8">
        <v>77</v>
      </c>
      <c r="O14" s="12">
        <v>0.8</v>
      </c>
      <c r="P14" s="17"/>
    </row>
    <row r="15" spans="1:16" s="10" customFormat="1" x14ac:dyDescent="0.25">
      <c r="A15" s="17"/>
      <c r="B15" s="13" t="str">
        <f>'1'!B15</f>
        <v>GESTION ESTRATEGICA</v>
      </c>
      <c r="C15" s="8" t="s">
        <v>17</v>
      </c>
      <c r="D15" s="8" t="str">
        <f>'1'!D15</f>
        <v>707A</v>
      </c>
      <c r="E15" s="8" t="str">
        <f>'1'!E15</f>
        <v>IGEM</v>
      </c>
      <c r="F15" s="8">
        <f>'1'!F15</f>
        <v>26</v>
      </c>
      <c r="G15" s="8">
        <v>22</v>
      </c>
      <c r="H15" s="8">
        <v>0</v>
      </c>
      <c r="I15" s="9">
        <f t="shared" si="3"/>
        <v>0.84615384615384615</v>
      </c>
      <c r="J15" s="8">
        <f t="shared" ref="J15:J26" si="4">(F15-SUM(G15:H15))-L15</f>
        <v>4</v>
      </c>
      <c r="K15" s="9">
        <f t="shared" si="1"/>
        <v>0.15384615384615385</v>
      </c>
      <c r="L15" s="8"/>
      <c r="M15" s="9">
        <f t="shared" si="2"/>
        <v>0</v>
      </c>
      <c r="N15" s="8">
        <v>80</v>
      </c>
      <c r="O15" s="12">
        <v>0.77</v>
      </c>
      <c r="P15" s="17"/>
    </row>
    <row r="16" spans="1:16" s="10" customFormat="1" x14ac:dyDescent="0.25">
      <c r="A16" s="17"/>
      <c r="B16" s="13" t="str">
        <f>'1'!B16</f>
        <v>GESTION ESTRATEGICA</v>
      </c>
      <c r="C16" s="8" t="s">
        <v>17</v>
      </c>
      <c r="D16" s="8" t="str">
        <f>'1'!D16</f>
        <v>707B</v>
      </c>
      <c r="E16" s="8" t="str">
        <f>'1'!E16</f>
        <v>IGEM</v>
      </c>
      <c r="F16" s="8">
        <f>'1'!F16</f>
        <v>27</v>
      </c>
      <c r="G16" s="8">
        <v>24</v>
      </c>
      <c r="H16" s="8">
        <v>2</v>
      </c>
      <c r="I16" s="9">
        <f t="shared" si="3"/>
        <v>0.96296296296296291</v>
      </c>
      <c r="J16" s="8">
        <f t="shared" si="4"/>
        <v>1</v>
      </c>
      <c r="K16" s="9">
        <f t="shared" si="1"/>
        <v>3.7037037037037035E-2</v>
      </c>
      <c r="L16" s="8"/>
      <c r="M16" s="9">
        <f t="shared" si="2"/>
        <v>0</v>
      </c>
      <c r="N16" s="8">
        <v>89</v>
      </c>
      <c r="O16" s="12">
        <v>0.67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97</v>
      </c>
      <c r="H27" s="20">
        <f>SUM(H13:H26)</f>
        <v>4</v>
      </c>
      <c r="I27" s="21">
        <f>SUM(G27:H27)/F27</f>
        <v>0.86324786324786329</v>
      </c>
      <c r="J27" s="20">
        <f t="shared" si="0"/>
        <v>16</v>
      </c>
      <c r="K27" s="21">
        <f t="shared" si="1"/>
        <v>0.13675213675213677</v>
      </c>
      <c r="L27" s="20">
        <f>SUM(L13:L26)</f>
        <v>0</v>
      </c>
      <c r="M27" s="21">
        <f t="shared" si="2"/>
        <v>0</v>
      </c>
      <c r="N27" s="20">
        <f>AVERAGE(N13:N26)</f>
        <v>80</v>
      </c>
      <c r="O27" s="22">
        <f>AVERAGE(O13:O26)</f>
        <v>0.74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asahi negrete</cp:lastModifiedBy>
  <cp:revision/>
  <cp:lastPrinted>2025-07-02T21:33:58Z</cp:lastPrinted>
  <dcterms:created xsi:type="dcterms:W3CDTF">2021-11-22T14:45:25Z</dcterms:created>
  <dcterms:modified xsi:type="dcterms:W3CDTF">2026-01-07T21:09:50Z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