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sen\OneDrive\Documents\AY2025\AGO DIC\Rep 1 Ago Dic 2025\"/>
    </mc:Choice>
  </mc:AlternateContent>
  <xr:revisionPtr revIDLastSave="0" documentId="13_ncr:1_{021E7841-80DA-4A12-B23D-BBED52BBB51A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<sst xmlns="http://schemas.openxmlformats.org/spreadsheetml/2006/main" count="134" uniqueCount="42">
  <si>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</si>
  <si>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</si>
  <si>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</si>
  <si>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</si>
  <si>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</si>
  <si>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</si>
  <si>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</si>
  <si>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</si>
  <si>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</si>
  <si>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</si>
  <si>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</si>
  <si>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</si>
  <si>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</si>
  <si>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</si>
  <si>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</si>
  <si>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</si>
  <si>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</si>
  <si>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</si>
  <si>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</si>
  <si>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</si>
  <si>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</si>
  <si>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</si>
  <si>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</si>
  <si>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</si>
  <si>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</si>
  <si>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</si>
  <si>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</si>
  <si>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</si>
  <si>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</si>
  <si>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</si>
  <si>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</si>
  <si>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</si>
  <si>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AGOSTO-DICIEMBRE2025</t>
  </si>
  <si>
    <t>MECATRONICA</t>
  </si>
  <si>
    <t>DR. JOSE ANGEL NIEVES VAZQUEZ</t>
  </si>
  <si>
    <t>MICROCONTROLADORES</t>
  </si>
  <si>
    <t>711A</t>
  </si>
  <si>
    <t>IMCT</t>
  </si>
  <si>
    <t>711B</t>
  </si>
  <si>
    <t>INSTRUMENTACION VIRTUAL</t>
  </si>
  <si>
    <t>911A</t>
  </si>
  <si>
    <t>SIST. EMBEBIDOS BASADOS EN PDS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</si>
</sst>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H15" sqref="H1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17</v>
      </c>
      <c r="G13" s="8">
        <v>16</v>
      </c>
      <c r="H13" s="8">
        <v>0</v>
      </c>
      <c r="I13" s="9">
        <f>(G13+H13)/F13</f>
        <v>0.94117647058823528</v>
      </c>
      <c r="J13" s="8">
        <f t="shared" ref="J13:J27" si="0">(F13-SUM(G13:H13))-L13</f>
        <v>1</v>
      </c>
      <c r="K13" s="9">
        <f t="shared" ref="K13:K27" si="1">J13/F13</f>
        <v>5.8823529411764705E-2</v>
      </c>
      <c r="L13" s="8"/>
      <c r="M13" s="9">
        <f t="shared" ref="M13:M27" si="2">L13/F13</f>
        <v>0</v>
      </c>
      <c r="N13" s="8">
        <v>82</v>
      </c>
      <c r="O13" s="12">
        <v>0.94</v>
      </c>
      <c r="P13" s="17"/>
    </row>
    <row r="14" spans="1:16" s="10" customFormat="1" x14ac:dyDescent="0.25">
      <c r="A14" s="17"/>
      <c r="B14" s="7" t="s">
        <v>35</v>
      </c>
      <c r="C14" s="8" t="s">
        <v>20</v>
      </c>
      <c r="D14" s="8" t="s">
        <v>38</v>
      </c>
      <c r="E14" s="8" t="s">
        <v>37</v>
      </c>
      <c r="F14" s="8">
        <v>16</v>
      </c>
      <c r="G14" s="8">
        <v>15</v>
      </c>
      <c r="H14" s="8">
        <v>0</v>
      </c>
      <c r="I14" s="9">
        <f t="shared" ref="I14:I26" si="3">(G14+H14)/F14</f>
        <v>0.9375</v>
      </c>
      <c r="J14" s="8">
        <f>(F14-SUM(G14:H14))-L14</f>
        <v>1</v>
      </c>
      <c r="K14" s="9">
        <f t="shared" si="1"/>
        <v>6.25E-2</v>
      </c>
      <c r="L14" s="8"/>
      <c r="M14" s="9">
        <f t="shared" si="2"/>
        <v>0</v>
      </c>
      <c r="N14" s="8">
        <v>89</v>
      </c>
      <c r="O14" s="12">
        <v>0.93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 t="s">
        <v>40</v>
      </c>
      <c r="E15" s="8" t="s">
        <v>37</v>
      </c>
      <c r="F15" s="8">
        <v>2</v>
      </c>
      <c r="G15" s="8">
        <v>2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87</v>
      </c>
      <c r="O15" s="12">
        <v>0.5</v>
      </c>
      <c r="P15" s="17"/>
    </row>
    <row r="16" spans="1:16" s="10" customFormat="1" x14ac:dyDescent="0.25">
      <c r="A16" s="17"/>
      <c r="B16" s="7" t="s">
        <v>41</v>
      </c>
      <c r="C16" s="8" t="s">
        <v>20</v>
      </c>
      <c r="D16" s="8" t="s">
        <v>38</v>
      </c>
      <c r="E16" s="8" t="s">
        <v>37</v>
      </c>
      <c r="F16" s="8">
        <v>15</v>
      </c>
      <c r="G16" s="8">
        <v>15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90</v>
      </c>
      <c r="O16" s="12">
        <v>0.46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48</v>
      </c>
      <c r="H27" s="20">
        <f>SUM(H13:H26)</f>
        <v>0</v>
      </c>
      <c r="I27" s="21">
        <f>SUM(G27:H27)/F27</f>
        <v>0.96</v>
      </c>
      <c r="J27" s="20">
        <f t="shared" si="0"/>
        <v>2</v>
      </c>
      <c r="K27" s="21">
        <f t="shared" si="1"/>
        <v>0.04</v>
      </c>
      <c r="L27" s="20">
        <f>SUM(L13:L26)</f>
        <v>0</v>
      </c>
      <c r="M27" s="21">
        <f t="shared" si="2"/>
        <v>0</v>
      </c>
      <c r="N27" s="20">
        <f>AVERAGE(N13:N26)</f>
        <v>87</v>
      </c>
      <c r="O27" s="22">
        <f>AVERAGE(O13:O26)</f>
        <v>0.70750000000000002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JOSE ANGEL NIEVES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MICROCONTROLADORES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MICROCONTROLADORES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INSTRUMENTACION VIRTUAL</v>
      </c>
      <c r="C15" s="8" t="str">
        <f>'1'!C15</f>
        <v>I</v>
      </c>
      <c r="D15" s="8" t="str">
        <f>'1'!D15</f>
        <v>911A</v>
      </c>
      <c r="E15" s="8" t="str">
        <f>'1'!E15</f>
        <v>IMCT</v>
      </c>
      <c r="F15" s="8">
        <f>'1'!F15</f>
        <v>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SIST. EMBEBIDOS BASADOS EN PDS</v>
      </c>
      <c r="C16" s="8" t="str">
        <f>'1'!C16</f>
        <v>I</v>
      </c>
      <c r="D16" s="8" t="str">
        <f>'1'!D16</f>
        <v>711B</v>
      </c>
      <c r="E16" s="8" t="str">
        <f>'1'!E16</f>
        <v>IMCT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JOSE ANGEL NIEVES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MICROCONTROLADORES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MICROCONTROLADORES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INSTRUMENTACION VIRTUAL</v>
      </c>
      <c r="C15" s="8" t="str">
        <f>'1'!C15</f>
        <v>I</v>
      </c>
      <c r="D15" s="8" t="str">
        <f>'1'!D15</f>
        <v>911A</v>
      </c>
      <c r="E15" s="8" t="str">
        <f>'1'!E15</f>
        <v>IMCT</v>
      </c>
      <c r="F15" s="8">
        <f>'1'!F15</f>
        <v>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SIST. EMBEBIDOS BASADOS EN PDS</v>
      </c>
      <c r="C16" s="8" t="str">
        <f>'1'!C16</f>
        <v>I</v>
      </c>
      <c r="D16" s="8" t="str">
        <f>'1'!D16</f>
        <v>711B</v>
      </c>
      <c r="E16" s="8" t="str">
        <f>'1'!E16</f>
        <v>IMCT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JOSE ANGEL NIEVES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MICROCONTROLADORES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MICROCONTROLADORES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INSTRUMENTACION VIRTUAL</v>
      </c>
      <c r="C15" s="8" t="str">
        <f>'1'!C15</f>
        <v>I</v>
      </c>
      <c r="D15" s="8" t="str">
        <f>'1'!D15</f>
        <v>911A</v>
      </c>
      <c r="E15" s="8" t="str">
        <f>'1'!E15</f>
        <v>IMCT</v>
      </c>
      <c r="F15" s="8">
        <f>'1'!F15</f>
        <v>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SIST. EMBEBIDOS BASADOS EN PDS</v>
      </c>
      <c r="C16" s="8" t="str">
        <f>'1'!C16</f>
        <v>I</v>
      </c>
      <c r="D16" s="8" t="str">
        <f>'1'!D16</f>
        <v>711B</v>
      </c>
      <c r="E16" s="8" t="str">
        <f>'1'!E16</f>
        <v>IMCT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ANGEL NIEVES VAZQUEZ</cp:lastModifiedBy>
  <cp:revision/>
  <cp:lastPrinted>2025-07-02T21:33:58Z</cp:lastPrinted>
  <dcterms:created xsi:type="dcterms:W3CDTF">2021-11-22T14:45:25Z</dcterms:created>
  <dcterms:modified xsi:type="dcterms:W3CDTF">2025-09-18T23:13:11Z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