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sen\OneDrive\Documents\AY2025\AGO DIC\Rep 2 Ago Dic 2025\"/>
    </mc:Choice>
  </mc:AlternateContent>
  <xr:revisionPtr revIDLastSave="0" documentId="13_ncr:1_{70B2177C-0823-48B0-B5BE-E606A8034A8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'1'!$A$1:$P$20</definedName>
    <definedName name="_xlnm.Print_Area" localSheetId="1">'2'!$A$1:$P$20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D13" i="27"/>
  <c r="E13" i="27"/>
  <c r="F13" i="27"/>
  <c r="J13" i="27" s="1"/>
  <c r="B13" i="27"/>
  <c r="O17" i="27"/>
  <c r="N17" i="27"/>
  <c r="L17" i="27"/>
  <c r="H17" i="27"/>
  <c r="G17" i="27"/>
  <c r="O17" i="26"/>
  <c r="N17" i="26"/>
  <c r="L17" i="26"/>
  <c r="H17" i="26"/>
  <c r="G17" i="26"/>
  <c r="F17" i="26"/>
  <c r="M16" i="26"/>
  <c r="J16" i="26"/>
  <c r="M15" i="26"/>
  <c r="J15" i="26"/>
  <c r="M14" i="26"/>
  <c r="J14" i="26"/>
  <c r="M13" i="26"/>
  <c r="J13" i="26"/>
  <c r="J24" i="31" l="1"/>
  <c r="K24" i="31" s="1"/>
  <c r="J15" i="30"/>
  <c r="K15" i="30" s="1"/>
  <c r="J19" i="30"/>
  <c r="K19" i="30" s="1"/>
  <c r="M15" i="27"/>
  <c r="I15" i="31"/>
  <c r="J16" i="27"/>
  <c r="J23" i="30"/>
  <c r="K23" i="30" s="1"/>
  <c r="I20" i="31"/>
  <c r="I23" i="31"/>
  <c r="M17" i="26"/>
  <c r="J23" i="31"/>
  <c r="K23" i="31" s="1"/>
  <c r="J15" i="31"/>
  <c r="K15" i="31" s="1"/>
  <c r="J17" i="26"/>
  <c r="K17" i="26" s="1"/>
  <c r="J14" i="27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1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17" i="27"/>
  <c r="J17" i="27" s="1"/>
  <c r="K17" i="27" s="1"/>
  <c r="M27" i="30" l="1"/>
  <c r="I27" i="30"/>
  <c r="J27" i="31"/>
  <c r="K27" i="31" s="1"/>
  <c r="I27" i="31"/>
  <c r="M27" i="31"/>
  <c r="I17" i="27"/>
  <c r="M1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<sst xmlns="http://schemas.openxmlformats.org/spreadsheetml/2006/main" count="138" uniqueCount="43">
  <si>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</si>
  <si>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</si>
  <si>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</si>
  <si>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</si>
  <si>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</si>
  <si>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</si>
  <si>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</si>
  <si>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</si>
  <si>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</si>
  <si>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</si>
  <si>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</si>
  <si>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</si>
  <si>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</si>
  <si>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</si>
  <si>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</si>
  <si>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</si>
  <si>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</si>
  <si>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</si>
  <si>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</si>
  <si>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</si>
  <si>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</si>
  <si>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</si>
  <si>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</si>
  <si>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</si>
  <si>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</si>
  <si>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</si>
  <si>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</si>
  <si>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</si>
  <si>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</si>
  <si>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</si>
  <si>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</si>
  <si>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</si>
  <si>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AGOSTO-DICIEMBRE2025</t>
  </si>
  <si>
    <t>MECATRONICA</t>
  </si>
  <si>
    <t>DR. JOSE ANGEL NIEVES VAZQUEZ</t>
  </si>
  <si>
    <t>MICROCONTROLADORES</t>
  </si>
  <si>
    <t>711A</t>
  </si>
  <si>
    <t>IMCT</t>
  </si>
  <si>
    <t>711B</t>
  </si>
  <si>
    <t>INSTRUMENTACION VIRTUAL</t>
  </si>
  <si>
    <t>911A</t>
  </si>
  <si>
    <t>SIST. EMBEBIDOS BASADOS EN PDS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</si>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</sst>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0"/>
  <sheetViews>
    <sheetView view="pageBreakPreview" topLeftCell="A2" zoomScaleNormal="100" zoomScaleSheetLayoutView="100" zoomScalePageLayoutView="70" workbookViewId="0">
      <selection activeCell="K16" sqref="K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17</v>
      </c>
      <c r="G13" s="8">
        <v>16</v>
      </c>
      <c r="H13" s="8">
        <v>0</v>
      </c>
      <c r="I13" s="9"/>
      <c r="J13" s="8">
        <f t="shared" ref="J13:J17" si="0">(F13-SUM(G13:H13))-L13</f>
        <v>1</v>
      </c>
      <c r="K13" s="9"/>
      <c r="L13" s="8"/>
      <c r="M13" s="9">
        <f t="shared" ref="M13:M17" si="1">L13/F13</f>
        <v>0</v>
      </c>
      <c r="N13" s="8">
        <v>82</v>
      </c>
      <c r="O13" s="12">
        <v>0.94</v>
      </c>
      <c r="P13" s="17"/>
    </row>
    <row r="14" spans="1:16" s="10" customFormat="1" x14ac:dyDescent="0.25">
      <c r="A14" s="17"/>
      <c r="B14" s="7" t="s">
        <v>35</v>
      </c>
      <c r="C14" s="8" t="s">
        <v>20</v>
      </c>
      <c r="D14" s="8" t="s">
        <v>38</v>
      </c>
      <c r="E14" s="8" t="s">
        <v>37</v>
      </c>
      <c r="F14" s="8">
        <v>16</v>
      </c>
      <c r="G14" s="8">
        <v>15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89</v>
      </c>
      <c r="O14" s="12">
        <v>0.93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 t="s">
        <v>40</v>
      </c>
      <c r="E15" s="8" t="s">
        <v>37</v>
      </c>
      <c r="F15" s="8">
        <v>2</v>
      </c>
      <c r="G15" s="8">
        <v>2</v>
      </c>
      <c r="H15" s="8">
        <v>0</v>
      </c>
      <c r="I15" s="9"/>
      <c r="J15" s="8">
        <f t="shared" ref="J15:J16" si="2">(F15-SUM(G15:H15))-L15</f>
        <v>0</v>
      </c>
      <c r="K15" s="9"/>
      <c r="L15" s="8"/>
      <c r="M15" s="9">
        <f t="shared" si="1"/>
        <v>0</v>
      </c>
      <c r="N15" s="8">
        <v>87</v>
      </c>
      <c r="O15" s="12">
        <v>0.5</v>
      </c>
      <c r="P15" s="17"/>
    </row>
    <row r="16" spans="1:16" s="10" customFormat="1" x14ac:dyDescent="0.25">
      <c r="A16" s="17"/>
      <c r="B16" s="7" t="s">
        <v>41</v>
      </c>
      <c r="C16" s="8" t="s">
        <v>20</v>
      </c>
      <c r="D16" s="8" t="s">
        <v>38</v>
      </c>
      <c r="E16" s="8" t="s">
        <v>37</v>
      </c>
      <c r="F16" s="8">
        <v>15</v>
      </c>
      <c r="G16" s="8">
        <v>15</v>
      </c>
      <c r="H16" s="8">
        <v>0</v>
      </c>
      <c r="I16" s="9"/>
      <c r="J16" s="8">
        <f t="shared" si="2"/>
        <v>0</v>
      </c>
      <c r="K16" s="9"/>
      <c r="L16" s="8"/>
      <c r="M16" s="9">
        <f t="shared" si="1"/>
        <v>0</v>
      </c>
      <c r="N16" s="8">
        <v>90</v>
      </c>
      <c r="O16" s="12">
        <v>0.46</v>
      </c>
      <c r="P16" s="17"/>
    </row>
    <row r="17" spans="1:16" ht="13.8" thickBot="1" x14ac:dyDescent="0.3">
      <c r="A17" s="16"/>
      <c r="B17" s="19" t="s">
        <v>23</v>
      </c>
      <c r="C17" s="20" t="s">
        <v>24</v>
      </c>
      <c r="D17" s="20" t="s">
        <v>24</v>
      </c>
      <c r="E17" s="20" t="s">
        <v>24</v>
      </c>
      <c r="F17" s="20">
        <f>SUM(F13:F16)</f>
        <v>50</v>
      </c>
      <c r="G17" s="20">
        <f>SUM(G13:G16)</f>
        <v>48</v>
      </c>
      <c r="H17" s="20">
        <f>SUM(H13:H16)</f>
        <v>0</v>
      </c>
      <c r="I17" s="21">
        <f>SUM(G17:H17)/F17</f>
        <v>0.96</v>
      </c>
      <c r="J17" s="20">
        <f t="shared" si="0"/>
        <v>2</v>
      </c>
      <c r="K17" s="21">
        <f t="shared" ref="K17" si="3">J17/F17</f>
        <v>0.04</v>
      </c>
      <c r="L17" s="20">
        <f>SUM(L13:L16)</f>
        <v>0</v>
      </c>
      <c r="M17" s="21">
        <f t="shared" si="1"/>
        <v>0</v>
      </c>
      <c r="N17" s="20">
        <f>AVERAGE(N13:N16)</f>
        <v>87</v>
      </c>
      <c r="O17" s="22">
        <f>AVERAGE(O13:O16)</f>
        <v>0.70750000000000002</v>
      </c>
      <c r="P17" s="16"/>
    </row>
    <row r="18" spans="1:16" x14ac:dyDescent="0.25">
      <c r="A18" s="16"/>
      <c r="P18" s="16"/>
    </row>
    <row r="19" spans="1:16" ht="120" customHeight="1" x14ac:dyDescent="0.25">
      <c r="A19" s="16"/>
      <c r="B19" s="38" t="s">
        <v>25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6"/>
    </row>
    <row r="20" spans="1:1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</sheetData>
  <mergeCells count="22">
    <mergeCell ref="O11:O12"/>
    <mergeCell ref="B19:O1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0"/>
  <sheetViews>
    <sheetView tabSelected="1" view="pageBreakPreview" topLeftCell="A5" zoomScaleNormal="100" zoomScaleSheetLayoutView="100" zoomScalePageLayoutView="70" workbookViewId="0">
      <selection activeCell="H16" sqref="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JOSE ANGEL NIEVES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MICROCONTROLADORES</v>
      </c>
      <c r="C13" s="8" t="s">
        <v>42</v>
      </c>
      <c r="D13" s="8" t="str">
        <f>'1'!D13</f>
        <v>711A</v>
      </c>
      <c r="E13" s="8" t="str">
        <f>'1'!E13</f>
        <v>IMCT</v>
      </c>
      <c r="F13" s="8">
        <f>'1'!F13</f>
        <v>17</v>
      </c>
      <c r="G13" s="8">
        <v>16</v>
      </c>
      <c r="H13" s="8">
        <v>0</v>
      </c>
      <c r="I13" s="9"/>
      <c r="J13" s="8">
        <f t="shared" ref="J13:J17" si="0">(F13-SUM(G13:H13))-L13</f>
        <v>1</v>
      </c>
      <c r="K13" s="9"/>
      <c r="L13" s="8"/>
      <c r="M13" s="9">
        <f t="shared" ref="M13:M17" si="1">L13/F13</f>
        <v>0</v>
      </c>
      <c r="N13" s="8">
        <v>84</v>
      </c>
      <c r="O13" s="12">
        <v>0.82</v>
      </c>
      <c r="P13" s="17"/>
    </row>
    <row r="14" spans="1:16" s="10" customFormat="1" x14ac:dyDescent="0.25">
      <c r="A14" s="17"/>
      <c r="B14" s="13" t="str">
        <f>'1'!B14</f>
        <v>MICROCONTROLADORES</v>
      </c>
      <c r="C14" s="8" t="s">
        <v>42</v>
      </c>
      <c r="D14" s="8" t="str">
        <f>'1'!D14</f>
        <v>711B</v>
      </c>
      <c r="E14" s="8" t="str">
        <f>'1'!E14</f>
        <v>IMCT</v>
      </c>
      <c r="F14" s="8">
        <f>'1'!F14</f>
        <v>16</v>
      </c>
      <c r="G14" s="8">
        <v>11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1"/>
        <v>0</v>
      </c>
      <c r="N14" s="8">
        <v>77</v>
      </c>
      <c r="O14" s="12">
        <v>0.68</v>
      </c>
      <c r="P14" s="17"/>
    </row>
    <row r="15" spans="1:16" s="10" customFormat="1" x14ac:dyDescent="0.25">
      <c r="A15" s="17"/>
      <c r="B15" s="13" t="str">
        <f>'1'!B15</f>
        <v>INSTRUMENTACION VIRTUAL</v>
      </c>
      <c r="C15" s="8" t="s">
        <v>42</v>
      </c>
      <c r="D15" s="8" t="str">
        <f>'1'!D15</f>
        <v>911A</v>
      </c>
      <c r="E15" s="8" t="str">
        <f>'1'!E15</f>
        <v>IMCT</v>
      </c>
      <c r="F15" s="8">
        <f>'1'!F15</f>
        <v>2</v>
      </c>
      <c r="G15" s="8">
        <v>2</v>
      </c>
      <c r="H15" s="8">
        <v>0</v>
      </c>
      <c r="I15" s="9"/>
      <c r="J15" s="8">
        <f t="shared" ref="J15:J16" si="2">(F15-SUM(G15:H15))-L15</f>
        <v>0</v>
      </c>
      <c r="K15" s="9"/>
      <c r="L15" s="8"/>
      <c r="M15" s="9">
        <f t="shared" si="1"/>
        <v>0</v>
      </c>
      <c r="N15" s="8">
        <v>95</v>
      </c>
      <c r="O15" s="12">
        <v>0.5</v>
      </c>
      <c r="P15" s="17"/>
    </row>
    <row r="16" spans="1:16" s="10" customFormat="1" x14ac:dyDescent="0.25">
      <c r="A16" s="17"/>
      <c r="B16" s="13" t="str">
        <f>'1'!B16</f>
        <v>SIST. EMBEBIDOS BASADOS EN PDS</v>
      </c>
      <c r="C16" s="8" t="s">
        <v>42</v>
      </c>
      <c r="D16" s="8" t="str">
        <f>'1'!D16</f>
        <v>711B</v>
      </c>
      <c r="E16" s="8" t="str">
        <f>'1'!E16</f>
        <v>IMCT</v>
      </c>
      <c r="F16" s="8">
        <f>'1'!F16</f>
        <v>15</v>
      </c>
      <c r="G16" s="8">
        <v>15</v>
      </c>
      <c r="H16" s="8">
        <v>0</v>
      </c>
      <c r="I16" s="9"/>
      <c r="J16" s="8">
        <f t="shared" si="2"/>
        <v>0</v>
      </c>
      <c r="K16" s="9"/>
      <c r="L16" s="8"/>
      <c r="M16" s="9">
        <f t="shared" si="1"/>
        <v>0</v>
      </c>
      <c r="N16" s="8">
        <v>84</v>
      </c>
      <c r="O16" s="12">
        <v>0.46</v>
      </c>
      <c r="P16" s="17"/>
    </row>
    <row r="17" spans="1:16" ht="13.8" thickBot="1" x14ac:dyDescent="0.3">
      <c r="A17" s="16"/>
      <c r="B17" s="19" t="s">
        <v>23</v>
      </c>
      <c r="C17" s="20" t="s">
        <v>24</v>
      </c>
      <c r="D17" s="20" t="s">
        <v>24</v>
      </c>
      <c r="E17" s="20" t="s">
        <v>24</v>
      </c>
      <c r="F17" s="20">
        <f>SUM(F13:F16)</f>
        <v>50</v>
      </c>
      <c r="G17" s="20">
        <f>SUM(G13:G16)</f>
        <v>44</v>
      </c>
      <c r="H17" s="20">
        <f>SUM(H13:H16)</f>
        <v>0</v>
      </c>
      <c r="I17" s="21">
        <f>SUM(G17:H17)/F17</f>
        <v>0.88</v>
      </c>
      <c r="J17" s="20">
        <f t="shared" si="0"/>
        <v>6</v>
      </c>
      <c r="K17" s="21">
        <f t="shared" ref="K17" si="3">J17/F17</f>
        <v>0.12</v>
      </c>
      <c r="L17" s="20">
        <f>SUM(L13:L16)</f>
        <v>0</v>
      </c>
      <c r="M17" s="21">
        <f t="shared" si="1"/>
        <v>0</v>
      </c>
      <c r="N17" s="20">
        <f>AVERAGE(N13:N16)</f>
        <v>85</v>
      </c>
      <c r="O17" s="22">
        <f>AVERAGE(O13:O16)</f>
        <v>0.61499999999999999</v>
      </c>
      <c r="P17" s="16"/>
    </row>
    <row r="18" spans="1:16" x14ac:dyDescent="0.25">
      <c r="A18" s="16"/>
      <c r="P18" s="16"/>
    </row>
    <row r="19" spans="1:16" ht="120" customHeight="1" x14ac:dyDescent="0.25">
      <c r="A19" s="16"/>
      <c r="B19" s="38" t="s">
        <v>25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6"/>
    </row>
    <row r="20" spans="1:1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</sheetData>
  <mergeCells count="22">
    <mergeCell ref="O11:O12"/>
    <mergeCell ref="B19:O1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JOSE ANGEL NIEVES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MICROCONTROLADORES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MICROCONTROLADORES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INSTRUMENTACION VIRTUAL</v>
      </c>
      <c r="C15" s="8" t="str">
        <f>'1'!C15</f>
        <v>I</v>
      </c>
      <c r="D15" s="8" t="str">
        <f>'1'!D15</f>
        <v>911A</v>
      </c>
      <c r="E15" s="8" t="str">
        <f>'1'!E15</f>
        <v>IMCT</v>
      </c>
      <c r="F15" s="8">
        <f>'1'!F15</f>
        <v>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SIST. EMBEBIDOS BASADOS EN PDS</v>
      </c>
      <c r="C16" s="8" t="str">
        <f>'1'!C16</f>
        <v>I</v>
      </c>
      <c r="D16" s="8" t="str">
        <f>'1'!D16</f>
        <v>711B</v>
      </c>
      <c r="E16" s="8" t="str">
        <f>'1'!E16</f>
        <v>IMCT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e">
        <f>'1'!#REF!</f>
        <v>#REF!</v>
      </c>
      <c r="C17" s="8" t="e">
        <f>'1'!#REF!</f>
        <v>#REF!</v>
      </c>
      <c r="D17" s="8" t="e">
        <f>'1'!#REF!</f>
        <v>#REF!</v>
      </c>
      <c r="E17" s="8" t="e">
        <f>'1'!#REF!</f>
        <v>#REF!</v>
      </c>
      <c r="F17" s="8" t="e">
        <f>'1'!#REF!</f>
        <v>#REF!</v>
      </c>
      <c r="G17" s="8"/>
      <c r="H17" s="8">
        <v>0</v>
      </c>
      <c r="I17" s="9" t="e">
        <f t="shared" si="3"/>
        <v>#REF!</v>
      </c>
      <c r="J17" s="8" t="e">
        <f t="shared" si="4"/>
        <v>#REF!</v>
      </c>
      <c r="K17" s="9" t="e">
        <f t="shared" si="1"/>
        <v>#REF!</v>
      </c>
      <c r="L17" s="8"/>
      <c r="M17" s="9" t="e">
        <f t="shared" si="2"/>
        <v>#REF!</v>
      </c>
      <c r="N17" s="8"/>
      <c r="O17" s="12"/>
      <c r="P17" s="17"/>
    </row>
    <row r="18" spans="1:16" s="10" customFormat="1" x14ac:dyDescent="0.25">
      <c r="A18" s="17"/>
      <c r="B18" s="13" t="e">
        <f>'1'!#REF!</f>
        <v>#REF!</v>
      </c>
      <c r="C18" s="8" t="e">
        <f>'1'!#REF!</f>
        <v>#REF!</v>
      </c>
      <c r="D18" s="8" t="e">
        <f>'1'!#REF!</f>
        <v>#REF!</v>
      </c>
      <c r="E18" s="8" t="e">
        <f>'1'!#REF!</f>
        <v>#REF!</v>
      </c>
      <c r="F18" s="8" t="e">
        <f>'1'!#REF!</f>
        <v>#REF!</v>
      </c>
      <c r="G18" s="8"/>
      <c r="H18" s="8">
        <v>0</v>
      </c>
      <c r="I18" s="9" t="e">
        <f t="shared" si="3"/>
        <v>#REF!</v>
      </c>
      <c r="J18" s="8" t="e">
        <f t="shared" si="4"/>
        <v>#REF!</v>
      </c>
      <c r="K18" s="9" t="e">
        <f t="shared" si="1"/>
        <v>#REF!</v>
      </c>
      <c r="L18" s="8"/>
      <c r="M18" s="9" t="e">
        <f t="shared" si="2"/>
        <v>#REF!</v>
      </c>
      <c r="N18" s="8"/>
      <c r="O18" s="12"/>
      <c r="P18" s="17"/>
    </row>
    <row r="19" spans="1:16" s="10" customFormat="1" x14ac:dyDescent="0.25">
      <c r="A19" s="17"/>
      <c r="B19" s="13" t="e">
        <f>'1'!#REF!</f>
        <v>#REF!</v>
      </c>
      <c r="C19" s="8" t="e">
        <f>'1'!#REF!</f>
        <v>#REF!</v>
      </c>
      <c r="D19" s="8" t="e">
        <f>'1'!#REF!</f>
        <v>#REF!</v>
      </c>
      <c r="E19" s="8" t="e">
        <f>'1'!#REF!</f>
        <v>#REF!</v>
      </c>
      <c r="F19" s="8" t="e">
        <f>'1'!#REF!</f>
        <v>#REF!</v>
      </c>
      <c r="G19" s="8"/>
      <c r="H19" s="8">
        <v>0</v>
      </c>
      <c r="I19" s="9" t="e">
        <f t="shared" si="3"/>
        <v>#REF!</v>
      </c>
      <c r="J19" s="8" t="e">
        <f t="shared" si="4"/>
        <v>#REF!</v>
      </c>
      <c r="K19" s="9" t="e">
        <f t="shared" si="1"/>
        <v>#REF!</v>
      </c>
      <c r="L19" s="8"/>
      <c r="M19" s="9" t="e">
        <f t="shared" si="2"/>
        <v>#REF!</v>
      </c>
      <c r="N19" s="8"/>
      <c r="O19" s="12"/>
      <c r="P19" s="17"/>
    </row>
    <row r="20" spans="1:16" s="10" customFormat="1" x14ac:dyDescent="0.25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5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5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5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5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5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5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MECATRONICA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AGOSTO-DICIEMBRE2025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JOSE ANGEL NIEVES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MICROCONTROLADORES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MICROCONTROLADORES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INSTRUMENTACION VIRTUAL</v>
      </c>
      <c r="C15" s="8" t="str">
        <f>'1'!C15</f>
        <v>I</v>
      </c>
      <c r="D15" s="8" t="str">
        <f>'1'!D15</f>
        <v>911A</v>
      </c>
      <c r="E15" s="8" t="str">
        <f>'1'!E15</f>
        <v>IMCT</v>
      </c>
      <c r="F15" s="8">
        <f>'1'!F15</f>
        <v>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SIST. EMBEBIDOS BASADOS EN PDS</v>
      </c>
      <c r="C16" s="8" t="str">
        <f>'1'!C16</f>
        <v>I</v>
      </c>
      <c r="D16" s="8" t="str">
        <f>'1'!D16</f>
        <v>711B</v>
      </c>
      <c r="E16" s="8" t="str">
        <f>'1'!E16</f>
        <v>IMCT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e">
        <f>'1'!#REF!</f>
        <v>#REF!</v>
      </c>
      <c r="C17" s="8" t="e">
        <f>'1'!#REF!</f>
        <v>#REF!</v>
      </c>
      <c r="D17" s="8" t="e">
        <f>'1'!#REF!</f>
        <v>#REF!</v>
      </c>
      <c r="E17" s="8" t="e">
        <f>'1'!#REF!</f>
        <v>#REF!</v>
      </c>
      <c r="F17" s="8" t="e">
        <f>'1'!#REF!</f>
        <v>#REF!</v>
      </c>
      <c r="G17" s="8"/>
      <c r="H17" s="8">
        <v>0</v>
      </c>
      <c r="I17" s="9" t="e">
        <f t="shared" si="3"/>
        <v>#REF!</v>
      </c>
      <c r="J17" s="8" t="e">
        <f t="shared" si="4"/>
        <v>#REF!</v>
      </c>
      <c r="K17" s="9" t="e">
        <f t="shared" si="1"/>
        <v>#REF!</v>
      </c>
      <c r="L17" s="8"/>
      <c r="M17" s="9" t="e">
        <f t="shared" si="2"/>
        <v>#REF!</v>
      </c>
      <c r="N17" s="8"/>
      <c r="O17" s="12"/>
      <c r="P17" s="17"/>
    </row>
    <row r="18" spans="1:16" s="10" customFormat="1" x14ac:dyDescent="0.25">
      <c r="A18" s="17"/>
      <c r="B18" s="13" t="e">
        <f>'1'!#REF!</f>
        <v>#REF!</v>
      </c>
      <c r="C18" s="8" t="e">
        <f>'1'!#REF!</f>
        <v>#REF!</v>
      </c>
      <c r="D18" s="8" t="e">
        <f>'1'!#REF!</f>
        <v>#REF!</v>
      </c>
      <c r="E18" s="8" t="e">
        <f>'1'!#REF!</f>
        <v>#REF!</v>
      </c>
      <c r="F18" s="8" t="e">
        <f>'1'!#REF!</f>
        <v>#REF!</v>
      </c>
      <c r="G18" s="8"/>
      <c r="H18" s="8">
        <v>0</v>
      </c>
      <c r="I18" s="9" t="e">
        <f t="shared" si="3"/>
        <v>#REF!</v>
      </c>
      <c r="J18" s="8" t="e">
        <f t="shared" si="4"/>
        <v>#REF!</v>
      </c>
      <c r="K18" s="9" t="e">
        <f t="shared" si="1"/>
        <v>#REF!</v>
      </c>
      <c r="L18" s="8"/>
      <c r="M18" s="9" t="e">
        <f t="shared" si="2"/>
        <v>#REF!</v>
      </c>
      <c r="N18" s="8"/>
      <c r="O18" s="12"/>
      <c r="P18" s="17"/>
    </row>
    <row r="19" spans="1:16" s="10" customFormat="1" x14ac:dyDescent="0.25">
      <c r="A19" s="17"/>
      <c r="B19" s="13" t="e">
        <f>'1'!#REF!</f>
        <v>#REF!</v>
      </c>
      <c r="C19" s="8" t="e">
        <f>'1'!#REF!</f>
        <v>#REF!</v>
      </c>
      <c r="D19" s="8" t="e">
        <f>'1'!#REF!</f>
        <v>#REF!</v>
      </c>
      <c r="E19" s="8" t="e">
        <f>'1'!#REF!</f>
        <v>#REF!</v>
      </c>
      <c r="F19" s="8" t="e">
        <f>'1'!#REF!</f>
        <v>#REF!</v>
      </c>
      <c r="G19" s="8"/>
      <c r="H19" s="8">
        <v>0</v>
      </c>
      <c r="I19" s="9" t="e">
        <f t="shared" si="3"/>
        <v>#REF!</v>
      </c>
      <c r="J19" s="8" t="e">
        <f t="shared" si="4"/>
        <v>#REF!</v>
      </c>
      <c r="K19" s="9" t="e">
        <f t="shared" si="1"/>
        <v>#REF!</v>
      </c>
      <c r="L19" s="8"/>
      <c r="M19" s="9" t="e">
        <f t="shared" si="2"/>
        <v>#REF!</v>
      </c>
      <c r="N19" s="8"/>
      <c r="O19" s="12"/>
      <c r="P19" s="17"/>
    </row>
    <row r="20" spans="1:16" s="10" customFormat="1" x14ac:dyDescent="0.25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5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5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5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5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5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5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ANGEL NIEVES VAZQUEZ</cp:lastModifiedBy>
  <cp:revision/>
  <cp:lastPrinted>2025-07-02T21:33:58Z</cp:lastPrinted>
  <dcterms:created xsi:type="dcterms:W3CDTF">2021-11-22T14:45:25Z</dcterms:created>
  <dcterms:modified xsi:type="dcterms:W3CDTF">2025-10-20T12:27:42Z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