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osen"/>
  <workbookPr/>
  <bookViews>
    <workbookView activeTab="3" xWindow="240" yWindow="60" windowWidth="23256" windowHeight="12456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'1'!$A$1:$P$20</definedName>
    <definedName name="_xlnm.Print_Area" localSheetId="1">'2'!$A$1:$P$20</definedName>
    <definedName name="_xlnm.Print_Area" localSheetId="2">'3'!$A$1:$P$20</definedName>
    <definedName name="_xlnm.Print_Area" localSheetId="3">Final!$B$3:$O$20</definedName>
  </definedNames>
  <calcPr/>
  <extLst>
    <ext uri="smNativeData">
      <pm:revision xmlns:pm="smNativeData" day="1765842065" val="1228" rev="124" revOS="4" revMin="124" revMax="0"/>
      <pm:docPrefs xmlns:pm="smNativeData" id="1765842065" fixedDigits="0" showNotice="1" showFrameBounds="1" autoChart="1" recalcOnPrint="1" recalcOnCopy="1" finalRounding="1" compatTextArt="1" tab="567" useDefinedPrintRange="1" printArea="currentSheet"/>
      <pm:compatibility xmlns:pm="smNativeData" id="1765842065" overlapCells="1"/>
      <pm:defCurrency xmlns:pm="smNativeData" id="1765842065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<sst xmlns="http://schemas.openxmlformats.org/spreadsheetml/2006/main" count="146" uniqueCount="45">
  <si>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</si>
  <si>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</si>
  <si>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>DIVISIÓN DE INGENIERÍA</t>
  </si>
  <si>
    <t>MECATRONICA</t>
  </si>
  <si>
    <t>Reporte No.</t>
  </si>
  <si>
    <t>1°</t>
  </si>
  <si>
    <t>Grupos Atendidos:</t>
  </si>
  <si>
    <t>Asig. dif.</t>
  </si>
  <si>
    <t>Periodo Escolar:</t>
  </si>
  <si>
    <t>AGOSTO-DICIEMBRE2025</t>
  </si>
  <si>
    <t>PROFESOR (A):</t>
  </si>
  <si>
    <t>DR. JOSE ANGEL NIEVES VAZQUEZ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</si>
  <si>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</si>
  <si>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</si>
  <si>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</si>
  <si>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</si>
  <si>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</si>
  <si>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</si>
  <si>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</si>
  <si>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</si>
  <si>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</si>
  <si>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</si>
  <si>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</si>
  <si>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</si>
  <si>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</si>
  <si>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</si>
  <si>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</si>
  <si>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MICROCONTROLADORES</t>
  </si>
  <si>
    <t>711A</t>
  </si>
  <si>
    <t>IMCT</t>
  </si>
  <si>
    <t>711B</t>
  </si>
  <si>
    <t>INSTRUMENTACION VIRTUAL</t>
  </si>
  <si>
    <t>911A</t>
  </si>
  <si>
    <t>SIST. EMBEBIDOS BASADOS EN PDS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</si>
  <si>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</si>
  <si>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</si>
  <si>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</si>
  <si>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</si>
  <si>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2°</t>
  </si>
  <si>
    <t>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</si>
  <si>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3er. Reporte Parcial del Semestre de Docencia
Rev. Junio 2025</t>
    </r>
  </si>
  <si>
    <t>III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</si>
  <si>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</si>
  <si>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</si>
  <si>
    <t>T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</si>
</sst>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584206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84206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842065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842065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5842065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65842065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842065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842065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842065" type="1" fgLvl="100" fgClr="00D8D8D8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842065" type="1" fgLvl="100" fgClr="0000206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842065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84206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842065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84206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84206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842065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5842065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842065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8420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842065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13" borderId="12" xfId="0" applyFont="1" applyFill="1" applyBorder="1" applyAlignment="1">
      <alignment horizontal="center" vertic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 wrapText="1"/>
    </xf>
    <xf numFmtId="0" fontId="5" fillId="15" borderId="14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center" vertical="center"/>
    </xf>
    <xf numFmtId="0" fontId="5" fillId="17" borderId="16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842065" count="1">
        <pm:charStyle name="Normal" fontId="0" Id="1"/>
      </pm:charStyles>
      <pm:colors xmlns:pm="smNativeData" id="1765842065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1769745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8jl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mAQAADQ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3375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wIBAAAADgAAAEYD9gGHOQAAAQIAANQ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325755"/>
          <a:ext cx="1435100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1769745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lQWwh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mAQAACw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105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06yIV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wIBAAAADgAAAHED9gGHOQAA4wEAANQ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306705"/>
          <a:ext cx="1435100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1769745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4AOAABAAAAAQAAAH8DlQKmAQAADA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740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142875</xdr:rowOff>
    </xdr:from>
    <xdr:to>
      <xdr:col>14</xdr:col>
      <xdr:colOff>398780</xdr:colOff>
      <xdr:row>1</xdr:row>
      <xdr:rowOff>862965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I4AVwIBAAAADgAAAFsD9gGHOQAApwEAANQIAABu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268605"/>
          <a:ext cx="1435100" cy="72009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1769745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mAQAADA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740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kZxA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wIBAAAADgAAAFwD3gFpOQAAtgEAANQ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32595" y="278130"/>
          <a:ext cx="1435100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topLeftCell="A2" workbookViewId="0">
      <selection activeCell="K16" sqref="K16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24" t="s">
        <v>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">
        <v>3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5</v>
      </c>
      <c r="D7" s="28"/>
      <c r="E7" s="12" t="s">
        <v>6</v>
      </c>
      <c r="F7" s="6" t="n">
        <v>4</v>
      </c>
      <c r="H7" s="5" t="s">
        <v>7</v>
      </c>
      <c r="I7" s="6" t="n">
        <v>3</v>
      </c>
      <c r="J7" s="5" t="s">
        <v>8</v>
      </c>
      <c r="K7" s="5"/>
      <c r="L7" s="5"/>
      <c r="M7" s="28" t="s">
        <v>9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">
        <v>11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17</v>
      </c>
      <c r="G13" s="9" t="n">
        <v>16</v>
      </c>
      <c r="H13" s="9" t="n">
        <v>0</v>
      </c>
      <c r="I13" s="10"/>
      <c r="J13" s="9">
        <f>(F13-SUM(G13:H13))-L13</f>
        <v>1</v>
      </c>
      <c r="K13" s="10"/>
      <c r="L13" s="9"/>
      <c r="M13" s="10">
        <f>L13/F13</f>
        <v>0</v>
      </c>
      <c r="N13" s="9" t="n">
        <v>82</v>
      </c>
      <c r="O13" s="13" t="n">
        <v>0.939999999999999858</v>
      </c>
      <c r="P13" s="18"/>
    </row>
    <row r="14" spans="1:16" s="11" customFormat="1">
      <c r="A14" s="18"/>
      <c r="B14" s="8" t="s">
        <v>27</v>
      </c>
      <c r="C14" s="9" t="s">
        <v>24</v>
      </c>
      <c r="D14" s="9" t="s">
        <v>30</v>
      </c>
      <c r="E14" s="9" t="s">
        <v>29</v>
      </c>
      <c r="F14" s="9" t="n">
        <v>16</v>
      </c>
      <c r="G14" s="9" t="n">
        <v>15</v>
      </c>
      <c r="H14" s="9" t="n">
        <v>0</v>
      </c>
      <c r="I14" s="10"/>
      <c r="J14" s="9">
        <f>(F14-SUM(G14:H14))-L14</f>
        <v>1</v>
      </c>
      <c r="K14" s="10"/>
      <c r="L14" s="9"/>
      <c r="M14" s="10">
        <f>L14/F14</f>
        <v>0</v>
      </c>
      <c r="N14" s="9" t="n">
        <v>89</v>
      </c>
      <c r="O14" s="13" t="n">
        <v>0.930000000000000071</v>
      </c>
      <c r="P14" s="18"/>
    </row>
    <row r="15" spans="1:16" s="11" customFormat="1">
      <c r="A15" s="18"/>
      <c r="B15" s="8" t="s">
        <v>31</v>
      </c>
      <c r="C15" s="9" t="s">
        <v>24</v>
      </c>
      <c r="D15" s="9" t="s">
        <v>32</v>
      </c>
      <c r="E15" s="9" t="s">
        <v>29</v>
      </c>
      <c r="F15" s="9" t="n"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87</v>
      </c>
      <c r="O15" s="13" t="n">
        <v>0.5</v>
      </c>
      <c r="P15" s="18"/>
    </row>
    <row r="16" spans="1:16" s="11" customFormat="1">
      <c r="A16" s="18"/>
      <c r="B16" s="8" t="s">
        <v>33</v>
      </c>
      <c r="C16" s="9" t="s">
        <v>24</v>
      </c>
      <c r="D16" s="9" t="s">
        <v>30</v>
      </c>
      <c r="E16" s="9" t="s">
        <v>29</v>
      </c>
      <c r="F16" s="9" t="n">
        <v>15</v>
      </c>
      <c r="G16" s="9" t="n">
        <v>15</v>
      </c>
      <c r="H16" s="9" t="n">
        <v>0</v>
      </c>
      <c r="I16" s="10"/>
      <c r="J16" s="9">
        <f>(F16-SUM(G16:H16))-L16</f>
        <v>0</v>
      </c>
      <c r="K16" s="10"/>
      <c r="L16" s="9"/>
      <c r="M16" s="10">
        <f>L16/F16</f>
        <v>0</v>
      </c>
      <c r="N16" s="9" t="n">
        <v>90</v>
      </c>
      <c r="O16" s="13" t="n">
        <v>0.460000000000000053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48</v>
      </c>
      <c r="H17" s="21">
        <f>SUM(H13:H16)</f>
        <v>0</v>
      </c>
      <c r="I17" s="22">
        <f>SUM(G17:H17)/F17</f>
        <v>0.959999999999999964</v>
      </c>
      <c r="J17" s="21">
        <f>(F17-SUM(G17:H17))-L17</f>
        <v>2</v>
      </c>
      <c r="K17" s="22">
        <f>J17/F17</f>
        <v>0.04</v>
      </c>
      <c r="L17" s="21">
        <f>SUM(L13:L16)</f>
        <v>0</v>
      </c>
      <c r="M17" s="22">
        <f>L17/F17</f>
        <v>0</v>
      </c>
      <c r="N17" s="21">
        <f>AVERAGE(N13:N16)</f>
        <v>87</v>
      </c>
      <c r="O17" s="23">
        <f>AVERAGE(O13:O16)</f>
        <v>0.707500000000000018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5842065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3" fitToWidth="0" fitToHeight="1" orientation="landscape"/>
  <headerFooter>
    <extLst>
      <ext uri="smNativeData">
        <pm:header xmlns:pm="smNativeData" id="1765842065" l="56" r="56" t="56" b="56" borderId="0" fillId="0" vertical="0"/>
        <pm:footer xmlns:pm="smNativeData" id="1765842065" l="56" r="56" t="56" b="56" borderId="0" fillId="0" vertical="2"/>
        <pm:paperBin xmlns:pm="smNativeData" id="1765842065" Id="0" type="0" value="0"/>
        <pm:paperBin xmlns:pm="smNativeData" id="1765842065" Id="1" type="0" value="0"/>
      </ext>
    </extLst>
  </headerFooter>
  <drawing r:id="rId1"/>
  <legacyDrawing r:id="rId3"/>
  <extLst>
    <ext uri="smNativeData">
      <pm:sheetPrefs xmlns:pm="smNativeData" day="17658420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workbookViewId="0">
      <selection activeCell="N15" sqref="N15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24" t="s">
        <v>37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38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39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16</v>
      </c>
      <c r="H13" s="9" t="n">
        <v>0</v>
      </c>
      <c r="I13" s="10"/>
      <c r="J13" s="9">
        <f>(F13-SUM(G13:H13))-L13</f>
        <v>1</v>
      </c>
      <c r="K13" s="10"/>
      <c r="L13" s="9"/>
      <c r="M13" s="10">
        <f>L13/F13</f>
        <v>0</v>
      </c>
      <c r="N13" s="9" t="n">
        <v>84</v>
      </c>
      <c r="O13" s="13" t="n">
        <v>0.819999999999999929</v>
      </c>
      <c r="P13" s="18"/>
    </row>
    <row r="14" spans="1:16" s="11" customFormat="1">
      <c r="A14" s="18"/>
      <c r="B14" s="14" t="str">
        <f>'1'!B14</f>
        <v>MICROCONTROLADORES</v>
      </c>
      <c r="C14" s="9" t="s">
        <v>39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11</v>
      </c>
      <c r="H14" s="9" t="n">
        <v>0</v>
      </c>
      <c r="I14" s="10"/>
      <c r="J14" s="9">
        <f>(F14-SUM(G14:H14))-L14</f>
        <v>5</v>
      </c>
      <c r="K14" s="10"/>
      <c r="L14" s="9"/>
      <c r="M14" s="10">
        <f>L14/F14</f>
        <v>0</v>
      </c>
      <c r="N14" s="9" t="n">
        <v>77</v>
      </c>
      <c r="O14" s="13" t="n">
        <v>0.68000000000000016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39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95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39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15</v>
      </c>
      <c r="H16" s="9" t="n">
        <v>0</v>
      </c>
      <c r="I16" s="10"/>
      <c r="J16" s="9">
        <f>(F16-SUM(G16:H16))-L16</f>
        <v>0</v>
      </c>
      <c r="K16" s="10"/>
      <c r="L16" s="9"/>
      <c r="M16" s="10">
        <f>L16/F16</f>
        <v>0</v>
      </c>
      <c r="N16" s="9" t="n">
        <v>84</v>
      </c>
      <c r="O16" s="13" t="n">
        <v>0.460000000000000053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44</v>
      </c>
      <c r="H17" s="21">
        <f>SUM(H13:H16)</f>
        <v>0</v>
      </c>
      <c r="I17" s="22">
        <f>SUM(G17:H17)/F17</f>
        <v>0.880000000000000071</v>
      </c>
      <c r="J17" s="21">
        <f>(F17-SUM(G17:H17))-L17</f>
        <v>6</v>
      </c>
      <c r="K17" s="22">
        <f>J17/F17</f>
        <v>0.119999999999999996</v>
      </c>
      <c r="L17" s="21">
        <f>SUM(L13:L16)</f>
        <v>0</v>
      </c>
      <c r="M17" s="22">
        <f>L17/F17</f>
        <v>0</v>
      </c>
      <c r="N17" s="21">
        <f>AVERAGE(N13:N16)</f>
        <v>85</v>
      </c>
      <c r="O17" s="23">
        <f>AVERAGE(O13:O16)</f>
        <v>0.615000000000000036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584206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3" fitToWidth="0" fitToHeight="1" orientation="landscape"/>
  <headerFooter>
    <extLst>
      <ext uri="smNativeData">
        <pm:header xmlns:pm="smNativeData" id="1765842065" l="56" r="56" t="56" b="56" borderId="0" fillId="0" vertical="0"/>
        <pm:footer xmlns:pm="smNativeData" id="1765842065" l="56" r="56" t="56" b="56" borderId="0" fillId="0" vertical="2"/>
        <pm:paperBin xmlns:pm="smNativeData" id="1765842065" Id="0" type="0" value="0"/>
        <pm:paperBin xmlns:pm="smNativeData" id="1765842065" Id="1" type="0" value="0"/>
      </ext>
    </extLst>
  </headerFooter>
  <drawing r:id="rId1"/>
  <legacyDrawing r:id="rId3"/>
  <extLst>
    <ext uri="smNativeData">
      <pm:sheetPrefs xmlns:pm="smNativeData" day="17658420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topLeftCell="C1" workbookViewId="0">
      <selection activeCell="O13" sqref="O13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" customHeight="1">
      <c r="A2" s="15"/>
      <c r="B2" s="24" t="s">
        <v>40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n">
        <v>3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41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15</v>
      </c>
      <c r="H13" s="9" t="n">
        <v>0</v>
      </c>
      <c r="I13" s="10"/>
      <c r="J13" s="9">
        <f>(F13-SUM(G13:H13))-L13</f>
        <v>2</v>
      </c>
      <c r="K13" s="10"/>
      <c r="L13" s="9"/>
      <c r="M13" s="10">
        <f>L13/F13</f>
        <v>0</v>
      </c>
      <c r="N13" s="9" t="n">
        <v>74</v>
      </c>
      <c r="O13" s="13" t="n">
        <v>0.579999999999999982</v>
      </c>
      <c r="P13" s="18"/>
    </row>
    <row r="14" spans="1:16" s="11" customFormat="1">
      <c r="A14" s="18"/>
      <c r="B14" s="14" t="str">
        <f>'1'!B14</f>
        <v>MICROCONTROLADORES</v>
      </c>
      <c r="C14" s="9" t="s">
        <v>41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6</v>
      </c>
      <c r="H14" s="9" t="n">
        <v>0</v>
      </c>
      <c r="I14" s="10"/>
      <c r="J14" s="9">
        <f>(F14-SUM(G14:H14))-L14</f>
        <v>10</v>
      </c>
      <c r="K14" s="10"/>
      <c r="L14" s="9"/>
      <c r="M14" s="10">
        <f>L14/F14</f>
        <v>0</v>
      </c>
      <c r="N14" s="9" t="n">
        <v>53</v>
      </c>
      <c r="O14" s="13" t="n">
        <v>0.370000000000000018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41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92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41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12</v>
      </c>
      <c r="H16" s="9" t="n">
        <v>0</v>
      </c>
      <c r="I16" s="10"/>
      <c r="J16" s="9">
        <f>(F16-SUM(G16:H16))-L16</f>
        <v>3</v>
      </c>
      <c r="K16" s="10"/>
      <c r="L16" s="9"/>
      <c r="M16" s="10">
        <f>L16/F16</f>
        <v>0</v>
      </c>
      <c r="N16" s="9" t="n">
        <v>78</v>
      </c>
      <c r="O16" s="13" t="n">
        <v>0.729999999999999982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35</v>
      </c>
      <c r="H17" s="21">
        <f>SUM(H13:H16)</f>
        <v>0</v>
      </c>
      <c r="I17" s="22">
        <f>SUM(G17:H17)/F17</f>
        <v>0.7</v>
      </c>
      <c r="J17" s="21">
        <f>(F17-SUM(G17:H17))-L17</f>
        <v>15</v>
      </c>
      <c r="K17" s="22">
        <f>J17/F17</f>
        <v>0.3</v>
      </c>
      <c r="L17" s="21">
        <f>SUM(L13:L16)</f>
        <v>0</v>
      </c>
      <c r="M17" s="22">
        <f>L17/F17</f>
        <v>0</v>
      </c>
      <c r="N17" s="21">
        <f>AVERAGE(N13:N16)</f>
        <v>74.25</v>
      </c>
      <c r="O17" s="23">
        <f>AVERAGE(O13:O16)</f>
        <v>0.545000000000000018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584206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3" fitToWidth="0" fitToHeight="1" orientation="landscape"/>
  <headerFooter>
    <extLst>
      <ext uri="smNativeData">
        <pm:header xmlns:pm="smNativeData" id="1765842065" l="56" r="56" t="56" b="56" borderId="0" fillId="0" vertical="0"/>
        <pm:footer xmlns:pm="smNativeData" id="1765842065" l="56" r="56" t="56" b="56" borderId="0" fillId="0" vertical="2"/>
        <pm:paperBin xmlns:pm="smNativeData" id="1765842065" Id="0" type="0" value="0"/>
        <pm:paperBin xmlns:pm="smNativeData" id="1765842065" Id="1" type="0" value="0"/>
      </ext>
    </extLst>
  </headerFooter>
  <drawing r:id="rId1"/>
  <legacyDrawing r:id="rId3"/>
  <extLst>
    <ext uri="smNativeData">
      <pm:sheetPrefs xmlns:pm="smNativeData" day="17658420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tabSelected="1" view="normal" topLeftCell="A3" workbookViewId="0">
      <selection activeCell="O15" sqref="O15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24" t="s">
        <v>42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43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44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15</v>
      </c>
      <c r="H13" s="9" t="n">
        <v>1</v>
      </c>
      <c r="I13" s="10">
        <f>(G13+H13)/F13</f>
        <v>0.94117647058823497</v>
      </c>
      <c r="J13" s="9">
        <f>(F13-SUM(G13:H13))-L13</f>
        <v>1</v>
      </c>
      <c r="K13" s="10">
        <f>J13/F13</f>
        <v>0.058823529411765012</v>
      </c>
      <c r="L13" s="9" t="n">
        <v>0</v>
      </c>
      <c r="M13" s="10">
        <f>L13/F13</f>
        <v>0</v>
      </c>
      <c r="N13" s="9" t="n">
        <v>83</v>
      </c>
      <c r="O13" s="13" t="n">
        <v>0.819999999999999929</v>
      </c>
      <c r="P13" s="18"/>
    </row>
    <row r="14" spans="1:16" s="11" customFormat="1">
      <c r="A14" s="18"/>
      <c r="B14" s="14" t="str">
        <f>'1'!B14</f>
        <v>MICROCONTROLADORES</v>
      </c>
      <c r="C14" s="9" t="s">
        <v>44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6</v>
      </c>
      <c r="H14" s="9" t="n">
        <v>10</v>
      </c>
      <c r="I14" s="10">
        <f>(G14+H14)/F14</f>
        <v>1</v>
      </c>
      <c r="J14" s="9">
        <f>(F14-SUM(G14:H14))-L14</f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84</v>
      </c>
      <c r="O14" s="13" t="n">
        <v>0.560000000000000053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44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>
        <f>(G15+H15)/F15</f>
        <v>1</v>
      </c>
      <c r="J15" s="9">
        <f>(F15-SUM(G15:H15))-L15</f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92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44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12</v>
      </c>
      <c r="H16" s="9" t="n">
        <v>3</v>
      </c>
      <c r="I16" s="10">
        <f>(G16+H16)/F16</f>
        <v>1</v>
      </c>
      <c r="J16" s="9">
        <f>(F16-SUM(G16:H16))-L16</f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85</v>
      </c>
      <c r="O16" s="13" t="n">
        <v>0.460000000000000053</v>
      </c>
      <c r="P16" s="18"/>
    </row>
    <row r="17" spans="1:16" s="11" customFormat="1">
      <c r="A17" s="18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35</v>
      </c>
      <c r="H17" s="21">
        <f>SUM(H13:H16)</f>
        <v>14</v>
      </c>
      <c r="I17" s="22">
        <f>SUM(G17:H17)/F17</f>
        <v>0.980000000000000071</v>
      </c>
      <c r="J17" s="21">
        <f>(F17-SUM(G17:H17))-L17</f>
        <v>1</v>
      </c>
      <c r="K17" s="22">
        <f>J17/F17</f>
        <v>0.02</v>
      </c>
      <c r="L17" s="21">
        <f>SUM(L13:L16)</f>
        <v>0</v>
      </c>
      <c r="M17" s="22">
        <f>L17/F17</f>
        <v>0</v>
      </c>
      <c r="N17" s="21">
        <f>AVERAGE(N13:N16)</f>
        <v>86</v>
      </c>
      <c r="O17" s="23">
        <f>AVERAGE(O13:O16)</f>
        <v>0.584999999999999964</v>
      </c>
      <c r="P17" s="18"/>
    </row>
    <row r="18" spans="1:16" s="11" customFormat="1">
      <c r="A18" s="18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18"/>
    </row>
    <row r="19" spans="1:16" s="11" customFormat="1">
      <c r="A19" s="18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8"/>
    </row>
    <row r="20" spans="1:16" s="11" customFormat="1">
      <c r="A20" s="18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8"/>
    </row>
    <row r="21" spans="1:16" s="11" customFormat="1">
      <c r="A21" s="18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18"/>
    </row>
    <row r="22" spans="1:16" s="11" customFormat="1">
      <c r="A22" s="18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18"/>
    </row>
    <row r="23" spans="1:16" s="11" customFormat="1">
      <c r="A23" s="18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8"/>
    </row>
    <row r="24" spans="1:16" s="11" customFormat="1">
      <c r="A24" s="18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18"/>
    </row>
    <row r="25" spans="1:16" s="11" customFormat="1">
      <c r="A25" s="1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18"/>
    </row>
    <row r="26" spans="1:16" s="11" customFormat="1" ht="16.50" customHeight="1">
      <c r="A26" s="1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18"/>
    </row>
    <row r="27" spans="1:16">
      <c r="A27" s="17"/>
      <c r="P27" s="17"/>
    </row>
    <row r="28" spans="1:16">
      <c r="A28" s="17"/>
      <c r="P28" s="17"/>
    </row>
    <row r="29" spans="1:16" ht="120" customHeight="1">
      <c r="A29" s="17"/>
      <c r="P29" s="17"/>
    </row>
    <row r="30" spans="1:16">
      <c r="A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>
    <extLst>
      <ext uri="smNativeData">
        <pm:pageFlags xmlns:pm="smNativeData" id="1765842065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65842065" l="56" r="56" t="56" b="56" borderId="0" fillId="0" vertical="0"/>
        <pm:footer xmlns:pm="smNativeData" id="1765842065" l="56" r="56" t="56" b="56" borderId="0" fillId="0" vertical="2"/>
        <pm:paperBin xmlns:pm="smNativeData" id="1765842065" Id="0" type="0" value="0"/>
        <pm:paperBin xmlns:pm="smNativeData" id="1765842065" Id="1" type="0" value="0"/>
      </ext>
    </extLst>
  </headerFooter>
  <drawing r:id="rId1"/>
  <legacyDrawing r:id="rId3"/>
  <extLst>
    <ext uri="smNativeData">
      <pm:sheetPrefs xmlns:pm="smNativeData" day="17658420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josen</cp:lastModifiedBy>
  <cp:revision>0</cp:revision>
  <cp:lastPrinted>2025-07-02T21:33:58Z</cp:lastPrinted>
  <dcterms:created xsi:type="dcterms:W3CDTF">2021-11-22T14:45:25Z</dcterms:created>
  <dcterms:modified xsi:type="dcterms:W3CDTF">2025-12-15T23:41:05Z</dcterms:modified>
</cp:coreProperties>
</file>