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2 - copia\"/>
    </mc:Choice>
  </mc:AlternateContent>
  <xr:revisionPtr revIDLastSave="0" documentId="13_ncr:1_{AC544B0F-5E3F-4689-BD34-DC05A19B3BF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H27" i="30"/>
  <c r="G27" i="30"/>
  <c r="F17" i="30"/>
  <c r="J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D13" i="27"/>
  <c r="E13" i="27"/>
  <c r="F13" i="27"/>
  <c r="J13" i="27" s="1"/>
  <c r="B13" i="27"/>
  <c r="O27" i="27"/>
  <c r="N27" i="27"/>
  <c r="H27" i="27"/>
  <c r="G27" i="27"/>
  <c r="O27" i="26"/>
  <c r="N27" i="26"/>
  <c r="H27" i="26"/>
  <c r="G27" i="26"/>
  <c r="F27" i="26"/>
  <c r="J24" i="31" l="1"/>
  <c r="K24" i="31" s="1"/>
  <c r="J15" i="30"/>
  <c r="I15" i="31"/>
  <c r="J16" i="27"/>
  <c r="I20" i="31"/>
  <c r="I23" i="31"/>
  <c r="J23" i="31"/>
  <c r="K23" i="31" s="1"/>
  <c r="J15" i="31"/>
  <c r="K15" i="31" s="1"/>
  <c r="J27" i="26"/>
  <c r="J14" i="27"/>
  <c r="J14" i="30"/>
  <c r="J14" i="31"/>
  <c r="K14" i="31" s="1"/>
  <c r="I19" i="31"/>
  <c r="J18" i="31"/>
  <c r="K18" i="31" s="1"/>
  <c r="J19" i="31"/>
  <c r="K19" i="31" s="1"/>
  <c r="F27" i="30"/>
  <c r="J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J16" i="30"/>
  <c r="F27" i="27"/>
  <c r="J27" i="27" s="1"/>
  <c r="J27" i="31" l="1"/>
  <c r="K27" i="31" s="1"/>
  <c r="I27" i="31"/>
  <c r="M2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<sst xmlns="http://schemas.openxmlformats.org/spreadsheetml/2006/main" count="143" uniqueCount="47">
  <si>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</si>
  <si>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</si>
  <si>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</si>
  <si>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</si>
  <si>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</si>
  <si>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</si>
  <si>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</si>
  <si>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</si>
  <si>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</si>
  <si>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</si>
  <si>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</si>
  <si>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</si>
  <si>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</si>
  <si>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</si>
  <si>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</si>
  <si>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</si>
  <si>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</si>
  <si>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</si>
  <si>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</si>
  <si>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</si>
  <si>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</si>
  <si>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</si>
  <si>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</si>
  <si>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</si>
  <si>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</si>
  <si>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</si>
  <si>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</si>
  <si>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</si>
  <si>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</si>
  <si>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</si>
  <si>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</si>
  <si>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</si>
  <si>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GESTIÓN EMPRESARIAL</t>
  </si>
  <si>
    <t>AGOSTO-DICIEMBRE 2025</t>
  </si>
  <si>
    <t>M.A.D.I.E. YARI DE LA LUZ ALFARO CARVAJAL</t>
  </si>
  <si>
    <t>GESTIÓN DE LA PRODUCCIÓN II</t>
  </si>
  <si>
    <t>IGE</t>
  </si>
  <si>
    <t>INGENIERIA DE PROCESOS</t>
  </si>
  <si>
    <t>CALIDAD APLICADA A LA GESTIÓN EMPRESARIAL</t>
  </si>
  <si>
    <t>INNOVACIÓN TECNOLÓGICA EN LA GESTIÓN DE SERVICIOS</t>
  </si>
  <si>
    <t>507 A</t>
  </si>
  <si>
    <t>707 A</t>
  </si>
  <si>
    <t>707 B</t>
  </si>
  <si>
    <t>907 A</t>
  </si>
  <si>
    <t>SE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</si>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</sst>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8" sqref="O8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2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37</v>
      </c>
      <c r="C13" s="8">
        <v>1</v>
      </c>
      <c r="D13" s="8" t="s">
        <v>40</v>
      </c>
      <c r="E13" s="8" t="s">
        <v>36</v>
      </c>
      <c r="F13" s="8">
        <v>31</v>
      </c>
      <c r="G13" s="8">
        <v>24</v>
      </c>
      <c r="H13" s="8"/>
      <c r="I13" s="9"/>
      <c r="J13" s="8">
        <v>7</v>
      </c>
      <c r="K13" s="9"/>
      <c r="L13" s="8"/>
      <c r="M13" s="9"/>
      <c r="N13" s="8">
        <v>71</v>
      </c>
      <c r="O13" s="12">
        <v>0.77</v>
      </c>
      <c r="P13" s="17"/>
    </row>
    <row r="14" spans="1:16" s="10" customFormat="1" x14ac:dyDescent="0.25">
      <c r="A14" s="17"/>
      <c r="B14" s="7" t="s">
        <v>35</v>
      </c>
      <c r="C14" s="8">
        <v>1</v>
      </c>
      <c r="D14" s="8" t="s">
        <v>41</v>
      </c>
      <c r="E14" s="8" t="s">
        <v>36</v>
      </c>
      <c r="F14" s="8">
        <v>25</v>
      </c>
      <c r="G14" s="8">
        <v>24</v>
      </c>
      <c r="H14" s="8"/>
      <c r="I14" s="9"/>
      <c r="J14" s="8">
        <v>1</v>
      </c>
      <c r="K14" s="9"/>
      <c r="L14" s="8"/>
      <c r="M14" s="9"/>
      <c r="N14" s="8">
        <v>86</v>
      </c>
      <c r="O14" s="12">
        <v>0.72</v>
      </c>
      <c r="P14" s="17"/>
    </row>
    <row r="15" spans="1:16" s="10" customFormat="1" x14ac:dyDescent="0.25">
      <c r="A15" s="17"/>
      <c r="B15" s="7" t="s">
        <v>35</v>
      </c>
      <c r="C15" s="8">
        <v>1</v>
      </c>
      <c r="D15" s="8" t="s">
        <v>42</v>
      </c>
      <c r="E15" s="8" t="s">
        <v>36</v>
      </c>
      <c r="F15" s="8">
        <v>25</v>
      </c>
      <c r="G15" s="8">
        <v>25</v>
      </c>
      <c r="H15" s="8"/>
      <c r="I15" s="9"/>
      <c r="J15" s="8">
        <v>0</v>
      </c>
      <c r="K15" s="9"/>
      <c r="L15" s="8"/>
      <c r="M15" s="9"/>
      <c r="N15" s="8">
        <v>91</v>
      </c>
      <c r="O15" s="12">
        <v>0.6</v>
      </c>
      <c r="P15" s="17"/>
    </row>
    <row r="16" spans="1:16" s="10" customFormat="1" ht="25" x14ac:dyDescent="0.25">
      <c r="A16" s="17"/>
      <c r="B16" s="7" t="s">
        <v>38</v>
      </c>
      <c r="C16" s="8">
        <v>1</v>
      </c>
      <c r="D16" s="8" t="s">
        <v>42</v>
      </c>
      <c r="E16" s="8" t="s">
        <v>36</v>
      </c>
      <c r="F16" s="8">
        <v>26</v>
      </c>
      <c r="G16" s="8">
        <v>26</v>
      </c>
      <c r="H16" s="8"/>
      <c r="I16" s="9"/>
      <c r="J16" s="8">
        <v>0</v>
      </c>
      <c r="K16" s="9"/>
      <c r="L16" s="8"/>
      <c r="M16" s="9"/>
      <c r="N16" s="8">
        <v>94</v>
      </c>
      <c r="O16" s="12">
        <v>0.57999999999999996</v>
      </c>
      <c r="P16" s="17"/>
    </row>
    <row r="17" spans="1:16" s="10" customFormat="1" ht="25" x14ac:dyDescent="0.25">
      <c r="A17" s="17"/>
      <c r="B17" s="7" t="s">
        <v>39</v>
      </c>
      <c r="C17" s="8">
        <v>1</v>
      </c>
      <c r="D17" s="8" t="s">
        <v>43</v>
      </c>
      <c r="E17" s="8" t="s">
        <v>36</v>
      </c>
      <c r="F17" s="8">
        <v>5</v>
      </c>
      <c r="G17" s="8">
        <v>4</v>
      </c>
      <c r="H17" s="8"/>
      <c r="I17" s="9"/>
      <c r="J17" s="8">
        <v>1</v>
      </c>
      <c r="K17" s="9"/>
      <c r="L17" s="8"/>
      <c r="M17" s="9"/>
      <c r="N17" s="8">
        <v>77</v>
      </c>
      <c r="O17" s="12">
        <v>0.8</v>
      </c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103</v>
      </c>
      <c r="H27" s="20">
        <f>SUM(H13:H26)</f>
        <v>0</v>
      </c>
      <c r="I27" s="21"/>
      <c r="J27" s="20">
        <f t="shared" ref="J27" si="0">(F27-SUM(G27:H27))-L27</f>
        <v>9</v>
      </c>
      <c r="K27" s="21"/>
      <c r="L27" s="20"/>
      <c r="M27" s="21"/>
      <c r="N27" s="20">
        <f>AVERAGE(N13:N26)</f>
        <v>83.8</v>
      </c>
      <c r="O27" s="22">
        <f>AVERAGE(O13:O26)</f>
        <v>0.69399999999999995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Q21" sqref="Q21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2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 t="s">
        <v>44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0</v>
      </c>
      <c r="H13" s="8">
        <v>0</v>
      </c>
      <c r="I13" s="9"/>
      <c r="J13" s="8">
        <f t="shared" ref="J13:J27" si="0">(F13-SUM(G13:H13))-L13</f>
        <v>31</v>
      </c>
      <c r="K13" s="9"/>
      <c r="L13" s="8"/>
      <c r="M13" s="9"/>
      <c r="N13" s="8">
        <v>0</v>
      </c>
      <c r="O13" s="12">
        <v>0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 t="s">
        <v>45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 t="s">
        <v>45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17" si="1">(F15-SUM(G15:H15))-L15</f>
        <v>0</v>
      </c>
      <c r="K15" s="9"/>
      <c r="L15" s="8"/>
      <c r="M15" s="9"/>
      <c r="N15" s="8">
        <v>92</v>
      </c>
      <c r="O15" s="12">
        <v>0.68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 t="s">
        <v>45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26</v>
      </c>
      <c r="H16" s="8">
        <v>0</v>
      </c>
      <c r="I16" s="9"/>
      <c r="J16" s="8">
        <f t="shared" si="1"/>
        <v>0</v>
      </c>
      <c r="K16" s="9"/>
      <c r="L16" s="8"/>
      <c r="M16" s="9"/>
      <c r="N16" s="8">
        <v>96</v>
      </c>
      <c r="O16" s="12">
        <v>0.77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 t="s">
        <v>45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1"/>
        <v>1</v>
      </c>
      <c r="K17" s="9"/>
      <c r="L17" s="8"/>
      <c r="M17" s="9"/>
      <c r="N17" s="8">
        <v>71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79</v>
      </c>
      <c r="H27" s="20">
        <f>SUM(H13:H26)</f>
        <v>0</v>
      </c>
      <c r="I27" s="21"/>
      <c r="J27" s="20">
        <f t="shared" si="0"/>
        <v>33</v>
      </c>
      <c r="K27" s="21"/>
      <c r="L27" s="20"/>
      <c r="M27" s="21"/>
      <c r="N27" s="20">
        <f>AVERAGE(N13:N26)</f>
        <v>68.599999999999994</v>
      </c>
      <c r="O27" s="22">
        <f>AVERAGE(O13:O26)</f>
        <v>0.59399999999999997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25" zoomScaleNormal="100" zoomScaleSheetLayoutView="100" zoomScalePageLayoutView="70" workbookViewId="0">
      <selection activeCell="K24" sqref="K24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2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 t="s">
        <v>45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>
        <v>27</v>
      </c>
      <c r="H13" s="8">
        <v>0</v>
      </c>
      <c r="I13" s="9"/>
      <c r="J13" s="8">
        <f>(F13-SUM(G13:H13))-L13</f>
        <v>4</v>
      </c>
      <c r="K13" s="9"/>
      <c r="L13" s="8"/>
      <c r="M13" s="9"/>
      <c r="N13" s="8">
        <v>78</v>
      </c>
      <c r="O13" s="12">
        <v>0.77</v>
      </c>
      <c r="P13" s="17"/>
    </row>
    <row r="14" spans="1:16" s="10" customFormat="1" x14ac:dyDescent="0.25">
      <c r="A14" s="17"/>
      <c r="B14" s="13" t="str">
        <f>'1'!B14</f>
        <v>GESTIÓN DE LA PRODUCCIÓN II</v>
      </c>
      <c r="C14" s="8" t="s">
        <v>46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>
        <v>24</v>
      </c>
      <c r="H14" s="8">
        <v>0</v>
      </c>
      <c r="I14" s="9"/>
      <c r="J14" s="8">
        <f>(F14-SUM(G14:H14))-L14</f>
        <v>1</v>
      </c>
      <c r="K14" s="9"/>
      <c r="L14" s="8"/>
      <c r="M14" s="9"/>
      <c r="N14" s="8">
        <v>84</v>
      </c>
      <c r="O14" s="12">
        <v>0.72</v>
      </c>
      <c r="P14" s="17"/>
    </row>
    <row r="15" spans="1:16" s="10" customFormat="1" x14ac:dyDescent="0.25">
      <c r="A15" s="17"/>
      <c r="B15" s="13" t="str">
        <f>'1'!B15</f>
        <v>GESTIÓN DE LA PRODUCCIÓN II</v>
      </c>
      <c r="C15" s="8" t="s">
        <v>46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>
        <v>25</v>
      </c>
      <c r="H15" s="8">
        <v>0</v>
      </c>
      <c r="I15" s="9"/>
      <c r="J15" s="8">
        <f t="shared" ref="J15:J26" si="0">(F15-SUM(G15:H15))-L15</f>
        <v>0</v>
      </c>
      <c r="K15" s="9"/>
      <c r="L15" s="8"/>
      <c r="M15" s="9"/>
      <c r="N15" s="8">
        <v>94</v>
      </c>
      <c r="O15" s="12">
        <v>0.68</v>
      </c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 t="s">
        <v>44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>
        <v>0</v>
      </c>
      <c r="H16" s="8">
        <v>0</v>
      </c>
      <c r="I16" s="9"/>
      <c r="J16" s="8">
        <f t="shared" si="0"/>
        <v>26</v>
      </c>
      <c r="K16" s="9"/>
      <c r="L16" s="8"/>
      <c r="M16" s="9"/>
      <c r="N16" s="8">
        <v>0</v>
      </c>
      <c r="O16" s="12">
        <v>0</v>
      </c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 t="s">
        <v>46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>
        <v>4</v>
      </c>
      <c r="H17" s="8">
        <v>0</v>
      </c>
      <c r="I17" s="9"/>
      <c r="J17" s="8">
        <f t="shared" si="0"/>
        <v>1</v>
      </c>
      <c r="K17" s="9"/>
      <c r="L17" s="8"/>
      <c r="M17" s="9"/>
      <c r="N17" s="8">
        <v>56</v>
      </c>
      <c r="O17" s="12">
        <v>0.8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80</v>
      </c>
      <c r="H27" s="20">
        <f>SUM(H13:H26)</f>
        <v>0</v>
      </c>
      <c r="I27" s="21"/>
      <c r="J27" s="20">
        <f t="shared" ref="J13:J27" si="1">(F27-SUM(G27:H27))-L27</f>
        <v>32</v>
      </c>
      <c r="K27" s="21"/>
      <c r="L27" s="20"/>
      <c r="M27" s="21"/>
      <c r="N27" s="20">
        <f>AVERAGE(N13:N26)</f>
        <v>62.4</v>
      </c>
      <c r="O27" s="22">
        <f>AVERAGE(O13:O26)</f>
        <v>0.59399999999999997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.2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M.A.D.I.E. YARI DE LA LUZ ALFARO CARVAJAL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INGENIERIA DE PROCESOS</v>
      </c>
      <c r="C13" s="8">
        <f>'1'!C13</f>
        <v>1</v>
      </c>
      <c r="D13" s="8" t="str">
        <f>'1'!D13</f>
        <v>507 A</v>
      </c>
      <c r="E13" s="8" t="str">
        <f>'1'!E13</f>
        <v>IGE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GESTIÓN DE LA PRODUCCIÓN II</v>
      </c>
      <c r="C14" s="8">
        <f>'1'!C14</f>
        <v>1</v>
      </c>
      <c r="D14" s="8" t="str">
        <f>'1'!D14</f>
        <v>707 A</v>
      </c>
      <c r="E14" s="8" t="str">
        <f>'1'!E14</f>
        <v>IGE</v>
      </c>
      <c r="F14" s="8">
        <f>'1'!F14</f>
        <v>25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GESTIÓN DE LA PRODUCCIÓN II</v>
      </c>
      <c r="C15" s="8">
        <f>'1'!C15</f>
        <v>1</v>
      </c>
      <c r="D15" s="8" t="str">
        <f>'1'!D15</f>
        <v>707 B</v>
      </c>
      <c r="E15" s="8" t="str">
        <f>'1'!E15</f>
        <v>IGE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CALIDAD APLICADA A LA GESTIÓN EMPRESARIAL</v>
      </c>
      <c r="C16" s="8">
        <f>'1'!C16</f>
        <v>1</v>
      </c>
      <c r="D16" s="8" t="str">
        <f>'1'!D16</f>
        <v>707 B</v>
      </c>
      <c r="E16" s="8" t="str">
        <f>'1'!E16</f>
        <v>IGE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" x14ac:dyDescent="0.25">
      <c r="A17" s="17"/>
      <c r="B17" s="13" t="str">
        <f>'1'!B17</f>
        <v>INNOVACIÓN TECNOLÓGICA EN LA GESTIÓN DE SERVICIOS</v>
      </c>
      <c r="C17" s="8">
        <f>'1'!C17</f>
        <v>1</v>
      </c>
      <c r="D17" s="8" t="str">
        <f>'1'!D17</f>
        <v>907 A</v>
      </c>
      <c r="E17" s="8" t="str">
        <f>'1'!E17</f>
        <v>IGE</v>
      </c>
      <c r="F17" s="8">
        <f>'1'!F17</f>
        <v>5</v>
      </c>
      <c r="G17" s="8"/>
      <c r="H17" s="8">
        <v>0</v>
      </c>
      <c r="I17" s="9">
        <f t="shared" si="3"/>
        <v>0</v>
      </c>
      <c r="J17" s="8">
        <f t="shared" si="4"/>
        <v>5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2025-07-02T21:33:58Z</cp:lastPrinted>
  <dcterms:created xsi:type="dcterms:W3CDTF">2021-11-22T14:45:25Z</dcterms:created>
  <dcterms:modified xsi:type="dcterms:W3CDTF">2025-11-20T04:20:15Z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