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SGI\4TO REPORTE\"/>
    </mc:Choice>
  </mc:AlternateContent>
  <xr:revisionPtr revIDLastSave="0" documentId="13_ncr:1_{6E5149E1-EB43-4FFB-9362-85E052E61AC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1" l="1"/>
  <c r="M13" i="31" s="1"/>
  <c r="F14" i="31"/>
  <c r="I14" i="31" s="1"/>
  <c r="F15" i="31"/>
  <c r="M15" i="31" s="1"/>
  <c r="F16" i="31"/>
  <c r="M16" i="31" s="1"/>
  <c r="O27" i="31"/>
  <c r="N27" i="31"/>
  <c r="L27" i="31"/>
  <c r="H27" i="31"/>
  <c r="G27" i="31"/>
  <c r="E16" i="31"/>
  <c r="D16" i="31"/>
  <c r="B16" i="31"/>
  <c r="E15" i="31"/>
  <c r="D15" i="31"/>
  <c r="B15" i="31"/>
  <c r="E14" i="31"/>
  <c r="D14" i="31"/>
  <c r="B14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E15" i="27"/>
  <c r="F15" i="27"/>
  <c r="J15" i="27" s="1"/>
  <c r="K15" i="27" s="1"/>
  <c r="B16" i="27"/>
  <c r="D16" i="27"/>
  <c r="E16" i="27"/>
  <c r="F16" i="27"/>
  <c r="I1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M15" i="26"/>
  <c r="K15" i="26"/>
  <c r="M14" i="26"/>
  <c r="J14" i="26"/>
  <c r="K14" i="26" s="1"/>
  <c r="M13" i="26"/>
  <c r="J13" i="26"/>
  <c r="K13" i="26" s="1"/>
  <c r="I14" i="27" l="1"/>
  <c r="J15" i="30"/>
  <c r="K15" i="30" s="1"/>
  <c r="M15" i="27"/>
  <c r="I15" i="31"/>
  <c r="J16" i="27"/>
  <c r="K16" i="27" s="1"/>
  <c r="M27" i="26"/>
  <c r="I15" i="27"/>
  <c r="J15" i="31"/>
  <c r="K15" i="31" s="1"/>
  <c r="J27" i="26"/>
  <c r="K27" i="26" s="1"/>
  <c r="J14" i="27"/>
  <c r="K14" i="27" s="1"/>
  <c r="J14" i="30"/>
  <c r="K14" i="30" s="1"/>
  <c r="J14" i="31"/>
  <c r="K14" i="31" s="1"/>
  <c r="I16" i="30"/>
  <c r="M13" i="27"/>
  <c r="M16" i="27"/>
  <c r="F27" i="30"/>
  <c r="J27" i="30" s="1"/>
  <c r="K27" i="30" s="1"/>
  <c r="I15" i="30"/>
  <c r="I16" i="31"/>
  <c r="I13" i="31"/>
  <c r="M14" i="31"/>
  <c r="J16" i="31"/>
  <c r="K16" i="31" s="1"/>
  <c r="J13" i="31"/>
  <c r="K13" i="31" s="1"/>
  <c r="F27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<sst xmlns="http://schemas.openxmlformats.org/spreadsheetml/2006/main" count="146" uniqueCount="45">
  <si>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</si>
  <si>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</si>
  <si>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</si>
  <si>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</si>
  <si>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</si>
  <si>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</si>
  <si>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</si>
  <si>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</si>
  <si>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</si>
  <si>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</si>
  <si>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</si>
  <si>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</si>
  <si>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</si>
  <si>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</si>
  <si>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</si>
  <si>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</si>
  <si>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</si>
  <si>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</si>
  <si>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</si>
  <si>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</si>
  <si>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</si>
  <si>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</si>
  <si>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</si>
  <si>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</si>
  <si>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</si>
  <si>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</si>
  <si>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</si>
  <si>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</si>
  <si>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</si>
  <si>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</si>
  <si>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</si>
  <si>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</si>
  <si>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</si>
  <si>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MITE. MARIA ELENA MORALES BENITEZ</t>
  </si>
  <si>
    <t xml:space="preserve">DESARROLLO SUSTENTABLE </t>
  </si>
  <si>
    <t>FUNDAMENTOS BASE DE DATOS</t>
  </si>
  <si>
    <t>ARQUITECTURAS DE COMPUTADORAS</t>
  </si>
  <si>
    <t>304A</t>
  </si>
  <si>
    <t>304B</t>
  </si>
  <si>
    <t>504B</t>
  </si>
  <si>
    <t>ISIC</t>
  </si>
  <si>
    <t>II</t>
  </si>
  <si>
    <t>ARRTR</t>
  </si>
  <si>
    <t>III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</si>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</sst>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F4" zoomScaleNormal="100" zoomScaleSheetLayoutView="100" zoomScalePageLayoutView="70" workbookViewId="0">
      <selection activeCell="O13" sqref="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/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3</v>
      </c>
      <c r="J7" s="31" t="s">
        <v>6</v>
      </c>
      <c r="K7" s="31"/>
      <c r="L7" s="31"/>
      <c r="M7" s="30" t="s">
        <v>32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37</v>
      </c>
      <c r="E13" s="8" t="s">
        <v>40</v>
      </c>
      <c r="F13" s="8">
        <v>18</v>
      </c>
      <c r="G13" s="8">
        <v>18</v>
      </c>
      <c r="H13" s="8">
        <v>0</v>
      </c>
      <c r="I13" s="9">
        <v>0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91</v>
      </c>
      <c r="O13" s="12">
        <v>0.38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38</v>
      </c>
      <c r="E14" s="8" t="s">
        <v>40</v>
      </c>
      <c r="F14" s="8">
        <v>12</v>
      </c>
      <c r="G14" s="8">
        <v>12</v>
      </c>
      <c r="H14" s="8">
        <v>0</v>
      </c>
      <c r="I14" s="9">
        <v>0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87</v>
      </c>
      <c r="O14" s="12">
        <v>0.41</v>
      </c>
      <c r="P14" s="17"/>
    </row>
    <row r="15" spans="1:16" s="10" customFormat="1" ht="22.5" x14ac:dyDescent="0.2">
      <c r="A15" s="17"/>
      <c r="B15" s="7" t="s">
        <v>35</v>
      </c>
      <c r="C15" s="8" t="s">
        <v>20</v>
      </c>
      <c r="D15" s="23" t="s">
        <v>42</v>
      </c>
      <c r="E15" s="8" t="s">
        <v>40</v>
      </c>
      <c r="F15" s="8">
        <v>10</v>
      </c>
      <c r="G15" s="8">
        <v>6</v>
      </c>
      <c r="H15" s="8">
        <v>0</v>
      </c>
      <c r="I15" s="9">
        <v>0</v>
      </c>
      <c r="J15" s="8"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58</v>
      </c>
      <c r="O15" s="12">
        <v>0.6</v>
      </c>
      <c r="P15" s="17"/>
    </row>
    <row r="16" spans="1:16" s="10" customFormat="1" x14ac:dyDescent="0.2">
      <c r="A16" s="17"/>
      <c r="B16" s="7" t="s">
        <v>36</v>
      </c>
      <c r="C16" s="8" t="s">
        <v>20</v>
      </c>
      <c r="D16" s="8" t="s">
        <v>39</v>
      </c>
      <c r="E16" s="8" t="s">
        <v>40</v>
      </c>
      <c r="F16" s="8">
        <v>13</v>
      </c>
      <c r="G16" s="8">
        <v>13</v>
      </c>
      <c r="H16" s="8">
        <v>0</v>
      </c>
      <c r="I16" s="9">
        <v>0</v>
      </c>
      <c r="J16" s="8">
        <f t="shared" ref="J16" si="3">(F16-SUM(G16:H16))-L16</f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85</v>
      </c>
      <c r="O16" s="12">
        <v>0.53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49</v>
      </c>
      <c r="H27" s="20">
        <f>SUM(H13:H26)</f>
        <v>0</v>
      </c>
      <c r="I27" s="21">
        <f>SUM(G27:H27)/F27</f>
        <v>0.92452830188679247</v>
      </c>
      <c r="J27" s="20">
        <f t="shared" si="0"/>
        <v>4</v>
      </c>
      <c r="K27" s="21">
        <f t="shared" si="1"/>
        <v>7.5471698113207544E-2</v>
      </c>
      <c r="L27" s="20">
        <f>SUM(L13:L26)</f>
        <v>0</v>
      </c>
      <c r="M27" s="21">
        <f t="shared" si="2"/>
        <v>0</v>
      </c>
      <c r="N27" s="20">
        <f>AVERAGE(N13:N26)</f>
        <v>80.25</v>
      </c>
      <c r="O27" s="22">
        <f>AVERAGE(O13:O26)</f>
        <v>0.48000000000000004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O13" sqref="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>
        <f>'1'!F5</f>
        <v>0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MITE. MARIA ELENA MORALES BENITEZ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">
        <v>41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24">
        <v>0.92</v>
      </c>
      <c r="O13" s="12">
        <v>0.51</v>
      </c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">
        <v>41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>
        <v>12</v>
      </c>
      <c r="H14" s="8">
        <v>0</v>
      </c>
      <c r="I14" s="9">
        <f t="shared" ref="I14:I1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24">
        <v>0.92</v>
      </c>
      <c r="O14" s="12">
        <v>0.76</v>
      </c>
      <c r="P14" s="17"/>
    </row>
    <row r="15" spans="1:16" s="10" customFormat="1" ht="22.5" x14ac:dyDescent="0.2">
      <c r="A15" s="17"/>
      <c r="B15" s="13" t="str">
        <f>'1'!B15</f>
        <v>FUNDAMENTOS BASE DE DATOS</v>
      </c>
      <c r="C15" s="8" t="s">
        <v>41</v>
      </c>
      <c r="D15" s="23" t="s">
        <v>42</v>
      </c>
      <c r="E15" s="8" t="str">
        <f>'1'!E15</f>
        <v>ISIC</v>
      </c>
      <c r="F15" s="8">
        <f>'1'!F15</f>
        <v>10</v>
      </c>
      <c r="G15" s="8">
        <v>7</v>
      </c>
      <c r="H15" s="8">
        <v>0</v>
      </c>
      <c r="I15" s="9">
        <f t="shared" si="3"/>
        <v>0.7</v>
      </c>
      <c r="J15" s="8">
        <f t="shared" ref="J15:J16" si="4">(F15-SUM(G15:H15))-L15</f>
        <v>3</v>
      </c>
      <c r="K15" s="9">
        <f t="shared" si="1"/>
        <v>0.3</v>
      </c>
      <c r="L15" s="8"/>
      <c r="M15" s="9">
        <f t="shared" si="2"/>
        <v>0</v>
      </c>
      <c r="N15" s="24">
        <v>0.75</v>
      </c>
      <c r="O15" s="12">
        <v>0.7</v>
      </c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">
        <v>41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>
        <v>12</v>
      </c>
      <c r="H16" s="8">
        <v>0</v>
      </c>
      <c r="I16" s="9">
        <f t="shared" si="3"/>
        <v>0.92307692307692313</v>
      </c>
      <c r="J16" s="8">
        <f t="shared" si="4"/>
        <v>1</v>
      </c>
      <c r="K16" s="9">
        <f t="shared" si="1"/>
        <v>7.6923076923076927E-2</v>
      </c>
      <c r="L16" s="8"/>
      <c r="M16" s="9">
        <f t="shared" si="2"/>
        <v>0</v>
      </c>
      <c r="N16" s="8">
        <v>76.5</v>
      </c>
      <c r="O16" s="12">
        <v>0.7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49</v>
      </c>
      <c r="H27" s="20">
        <f>SUM(H13:H26)</f>
        <v>0</v>
      </c>
      <c r="I27" s="21">
        <f>SUM(G27:H27)/F27</f>
        <v>0.92452830188679247</v>
      </c>
      <c r="J27" s="20">
        <f t="shared" si="0"/>
        <v>4</v>
      </c>
      <c r="K27" s="21">
        <f t="shared" si="1"/>
        <v>7.5471698113207544E-2</v>
      </c>
      <c r="L27" s="20">
        <f>SUM(L13:L26)</f>
        <v>0</v>
      </c>
      <c r="M27" s="21">
        <f t="shared" si="2"/>
        <v>0</v>
      </c>
      <c r="N27" s="20">
        <f>AVERAGE(N13:N26)</f>
        <v>19.772500000000001</v>
      </c>
      <c r="O27" s="22">
        <f>AVERAGE(O13:O26)</f>
        <v>0.66749999999999998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O22" sqref="O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>
        <f>'1'!F5</f>
        <v>0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>
        <v>3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MITE. MARIA ELENA MORALES BENITEZ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">
        <v>43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>
        <v>85</v>
      </c>
      <c r="O13" s="12">
        <v>0.45</v>
      </c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">
        <v>43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/>
      <c r="H14" s="8">
        <v>0</v>
      </c>
      <c r="I14" s="9">
        <f t="shared" ref="I14:I16" si="3">(G14+H14)/F14</f>
        <v>0</v>
      </c>
      <c r="J14" s="8">
        <f>(F14-SUM(G14:H14))-L14</f>
        <v>12</v>
      </c>
      <c r="K14" s="9">
        <f t="shared" si="1"/>
        <v>1</v>
      </c>
      <c r="L14" s="8"/>
      <c r="M14" s="9">
        <f t="shared" si="2"/>
        <v>0</v>
      </c>
      <c r="N14" s="8">
        <v>87</v>
      </c>
      <c r="O14" s="12">
        <v>0.5</v>
      </c>
      <c r="P14" s="17"/>
    </row>
    <row r="15" spans="1:16" s="10" customFormat="1" ht="25.5" x14ac:dyDescent="0.2">
      <c r="A15" s="17"/>
      <c r="B15" s="13" t="str">
        <f>'1'!B15</f>
        <v>FUNDAMENTOS BASE DE DATOS</v>
      </c>
      <c r="C15" s="8" t="s">
        <v>43</v>
      </c>
      <c r="D15" s="8" t="str">
        <f>'1'!D15</f>
        <v>ARRTR</v>
      </c>
      <c r="E15" s="8" t="str">
        <f>'1'!E15</f>
        <v>ISIC</v>
      </c>
      <c r="F15" s="8">
        <f>'1'!F15</f>
        <v>10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10</v>
      </c>
      <c r="K15" s="9">
        <f t="shared" si="1"/>
        <v>1</v>
      </c>
      <c r="L15" s="8"/>
      <c r="M15" s="9">
        <f t="shared" si="2"/>
        <v>0</v>
      </c>
      <c r="N15" s="8">
        <v>75</v>
      </c>
      <c r="O15" s="12">
        <v>0.5</v>
      </c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">
        <v>43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/>
      <c r="H16" s="8">
        <v>0</v>
      </c>
      <c r="I16" s="9">
        <f t="shared" si="3"/>
        <v>0</v>
      </c>
      <c r="J16" s="8">
        <f t="shared" si="4"/>
        <v>13</v>
      </c>
      <c r="K16" s="9">
        <f t="shared" si="1"/>
        <v>1</v>
      </c>
      <c r="L16" s="8"/>
      <c r="M16" s="9">
        <f t="shared" si="2"/>
        <v>0</v>
      </c>
      <c r="N16" s="8">
        <v>82</v>
      </c>
      <c r="O16" s="12">
        <v>0.69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>
        <f>AVERAGE(N13:N26)</f>
        <v>82.25</v>
      </c>
      <c r="O27" s="22">
        <f>AVERAGE(O13:O26)</f>
        <v>0.53499999999999992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4" zoomScaleNormal="100" zoomScaleSheetLayoutView="100" zoomScalePageLayoutView="70" workbookViewId="0">
      <selection activeCell="R29" sqref="R2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>
        <f>'1'!F5</f>
        <v>0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MITE. MARIA ELENA MORALES BENITEZ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x14ac:dyDescent="0.2">
      <c r="A13" s="17"/>
      <c r="B13" s="13" t="str">
        <f>'1'!B13</f>
        <v xml:space="preserve">DESARROLLO SUSTENTABLE </v>
      </c>
      <c r="C13" s="8" t="s">
        <v>44</v>
      </c>
      <c r="D13" s="8" t="str">
        <f>'1'!D13</f>
        <v>304A</v>
      </c>
      <c r="E13" s="8" t="str">
        <f>'1'!E13</f>
        <v>ISIC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88</v>
      </c>
      <c r="O13" s="12">
        <v>0.53</v>
      </c>
      <c r="P13" s="17"/>
    </row>
    <row r="14" spans="1:16" s="10" customFormat="1" x14ac:dyDescent="0.2">
      <c r="A14" s="17"/>
      <c r="B14" s="13" t="str">
        <f>'1'!B14</f>
        <v xml:space="preserve">DESARROLLO SUSTENTABLE </v>
      </c>
      <c r="C14" s="8" t="s">
        <v>44</v>
      </c>
      <c r="D14" s="8" t="str">
        <f>'1'!D14</f>
        <v>304B</v>
      </c>
      <c r="E14" s="8" t="str">
        <f>'1'!E14</f>
        <v>ISIC</v>
      </c>
      <c r="F14" s="8">
        <f>'1'!F14</f>
        <v>12</v>
      </c>
      <c r="G14" s="8">
        <v>12</v>
      </c>
      <c r="H14" s="8">
        <v>0</v>
      </c>
      <c r="I14" s="9">
        <f t="shared" ref="I14:I1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89</v>
      </c>
      <c r="O14" s="12">
        <v>0.52</v>
      </c>
      <c r="P14" s="17"/>
    </row>
    <row r="15" spans="1:16" s="10" customFormat="1" ht="25.5" x14ac:dyDescent="0.2">
      <c r="A15" s="17"/>
      <c r="B15" s="13" t="str">
        <f>'1'!B15</f>
        <v>FUNDAMENTOS BASE DE DATOS</v>
      </c>
      <c r="C15" s="8" t="s">
        <v>44</v>
      </c>
      <c r="D15" s="8" t="str">
        <f>'1'!D15</f>
        <v>ARRTR</v>
      </c>
      <c r="E15" s="8" t="str">
        <f>'1'!E15</f>
        <v>ISIC</v>
      </c>
      <c r="F15" s="8">
        <f>'1'!F15</f>
        <v>10</v>
      </c>
      <c r="G15" s="8">
        <v>6</v>
      </c>
      <c r="H15" s="8">
        <v>3</v>
      </c>
      <c r="I15" s="9">
        <f t="shared" si="3"/>
        <v>0.9</v>
      </c>
      <c r="J15" s="8">
        <f t="shared" ref="J15:J16" si="4">(F15-SUM(G15:H15))-L15</f>
        <v>1</v>
      </c>
      <c r="K15" s="9">
        <f t="shared" si="1"/>
        <v>0.1</v>
      </c>
      <c r="L15" s="8">
        <v>0</v>
      </c>
      <c r="M15" s="9">
        <f t="shared" si="2"/>
        <v>0</v>
      </c>
      <c r="N15" s="8">
        <v>82</v>
      </c>
      <c r="O15" s="12">
        <v>0.22</v>
      </c>
      <c r="P15" s="17"/>
    </row>
    <row r="16" spans="1:16" s="10" customFormat="1" x14ac:dyDescent="0.2">
      <c r="A16" s="17"/>
      <c r="B16" s="13" t="str">
        <f>'1'!B16</f>
        <v>ARQUITECTURAS DE COMPUTADORAS</v>
      </c>
      <c r="C16" s="8" t="s">
        <v>44</v>
      </c>
      <c r="D16" s="8" t="str">
        <f>'1'!D16</f>
        <v>504B</v>
      </c>
      <c r="E16" s="8" t="str">
        <f>'1'!E16</f>
        <v>ISIC</v>
      </c>
      <c r="F16" s="8">
        <f>'1'!F16</f>
        <v>13</v>
      </c>
      <c r="G16" s="8">
        <v>12</v>
      </c>
      <c r="H16" s="8">
        <v>0</v>
      </c>
      <c r="I16" s="9">
        <f t="shared" si="3"/>
        <v>0.92307692307692313</v>
      </c>
      <c r="J16" s="8">
        <f t="shared" si="4"/>
        <v>1</v>
      </c>
      <c r="K16" s="9">
        <f t="shared" si="1"/>
        <v>7.6923076923076927E-2</v>
      </c>
      <c r="L16" s="8">
        <v>0</v>
      </c>
      <c r="M16" s="9">
        <f t="shared" si="2"/>
        <v>0</v>
      </c>
      <c r="N16" s="8">
        <v>80</v>
      </c>
      <c r="O16" s="12">
        <v>0.43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53</v>
      </c>
      <c r="G27" s="20">
        <f>SUM(G13:G26)</f>
        <v>48</v>
      </c>
      <c r="H27" s="20">
        <f>SUM(H13:H26)</f>
        <v>3</v>
      </c>
      <c r="I27" s="21">
        <f>SUM(G27:H27)/F27</f>
        <v>0.96226415094339623</v>
      </c>
      <c r="J27" s="20">
        <f t="shared" si="0"/>
        <v>2</v>
      </c>
      <c r="K27" s="21">
        <f t="shared" si="1"/>
        <v>3.7735849056603772E-2</v>
      </c>
      <c r="L27" s="20">
        <f>SUM(L13:L26)</f>
        <v>0</v>
      </c>
      <c r="M27" s="21">
        <f t="shared" si="2"/>
        <v>0</v>
      </c>
      <c r="N27" s="20">
        <f>AVERAGE(N13:N26)</f>
        <v>84.75</v>
      </c>
      <c r="O27" s="22">
        <f>AVERAGE(O13:O26)</f>
        <v>0.42499999999999999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2025-07-02T21:33:58Z</cp:lastPrinted>
  <dcterms:created xsi:type="dcterms:W3CDTF">2021-11-22T14:45:25Z</dcterms:created>
  <dcterms:modified xsi:type="dcterms:W3CDTF">2026-01-08T20:00:31Z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