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ERICK DE JESUS TELLEZ VERA\"/>
    </mc:Choice>
  </mc:AlternateContent>
  <xr:revisionPtr revIDLastSave="0" documentId="13_ncr:1_{B29C94C1-5FCE-4036-B0C8-55118B430D56}" xr6:coauthVersionLast="47" xr6:coauthVersionMax="47" xr10:uidLastSave="{00000000-0000-0000-0000-000000000000}"/>
  <bookViews>
    <workbookView xWindow="-30" yWindow="15" windowWidth="14310" windowHeight="15360" tabRatio="500" xr2:uid="{00000000-000D-0000-FFFF-FFFF00000000}"/>
  </bookViews>
  <sheets>
    <sheet name="1" sheetId="1" r:id="rId1"/>
    <sheet name="2" sheetId="2" r:id="rId2"/>
    <sheet name="3" sheetId="3" r:id="rId3"/>
    <sheet name="Final" sheetId="4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58761253" val="1228" rev="124" revOS="4" revMin="124" revMax="0"/>
      <pm:docPrefs xmlns:pm="smNativeData" id="1758761253" fixedDigits="0" showNotice="1" showFrameBounds="1" autoChart="1" recalcOnPrint="1" recalcOnCopy="1" finalRounding="1" compatTextArt="1" tab="567" useDefinedPrintRange="1" printArea="currentSheet"/>
      <pm:compatibility xmlns:pm="smNativeData" id="1758761253" overlapCells="1"/>
      <pm:defCurrency xmlns:pm="smNativeData" id="1758761253"/>
    </ext>
  </extLst>
</workbook>
</file>

<file path=xl/calcChain.xml><?xml version="1.0" encoding="utf-8"?>
<calcChain xmlns="http://schemas.openxmlformats.org/spreadsheetml/2006/main">
  <c r="O27" i="4" l="1"/>
  <c r="N27" i="4"/>
  <c r="L27" i="4"/>
  <c r="H27" i="4"/>
  <c r="G27" i="4"/>
  <c r="F26" i="4"/>
  <c r="I26" i="4" s="1"/>
  <c r="E26" i="4"/>
  <c r="D26" i="4"/>
  <c r="C26" i="4"/>
  <c r="B26" i="4"/>
  <c r="M25" i="4"/>
  <c r="F25" i="4"/>
  <c r="I25" i="4" s="1"/>
  <c r="E25" i="4"/>
  <c r="D25" i="4"/>
  <c r="C25" i="4"/>
  <c r="B25" i="4"/>
  <c r="F24" i="4"/>
  <c r="J24" i="4" s="1"/>
  <c r="K24" i="4" s="1"/>
  <c r="E24" i="4"/>
  <c r="D24" i="4"/>
  <c r="C24" i="4"/>
  <c r="B24" i="4"/>
  <c r="M23" i="4"/>
  <c r="J23" i="4"/>
  <c r="K23" i="4" s="1"/>
  <c r="F23" i="4"/>
  <c r="I23" i="4" s="1"/>
  <c r="E23" i="4"/>
  <c r="D23" i="4"/>
  <c r="C23" i="4"/>
  <c r="B23" i="4"/>
  <c r="F22" i="4"/>
  <c r="I22" i="4" s="1"/>
  <c r="E22" i="4"/>
  <c r="D22" i="4"/>
  <c r="C22" i="4"/>
  <c r="B22" i="4"/>
  <c r="F21" i="4"/>
  <c r="J21" i="4" s="1"/>
  <c r="K21" i="4" s="1"/>
  <c r="E21" i="4"/>
  <c r="D21" i="4"/>
  <c r="C21" i="4"/>
  <c r="B21" i="4"/>
  <c r="F20" i="4"/>
  <c r="M20" i="4" s="1"/>
  <c r="E20" i="4"/>
  <c r="D20" i="4"/>
  <c r="C20" i="4"/>
  <c r="B20" i="4"/>
  <c r="F19" i="4"/>
  <c r="I19" i="4" s="1"/>
  <c r="E19" i="4"/>
  <c r="D19" i="4"/>
  <c r="C19" i="4"/>
  <c r="B19" i="4"/>
  <c r="M18" i="4"/>
  <c r="K18" i="4"/>
  <c r="J18" i="4"/>
  <c r="I18" i="4"/>
  <c r="F18" i="4"/>
  <c r="E18" i="4"/>
  <c r="D18" i="4"/>
  <c r="C18" i="4"/>
  <c r="B18" i="4"/>
  <c r="F17" i="4"/>
  <c r="J17" i="4" s="1"/>
  <c r="K17" i="4" s="1"/>
  <c r="E17" i="4"/>
  <c r="D17" i="4"/>
  <c r="C17" i="4"/>
  <c r="B17" i="4"/>
  <c r="J16" i="4"/>
  <c r="K16" i="4" s="1"/>
  <c r="I16" i="4"/>
  <c r="F16" i="4"/>
  <c r="M16" i="4" s="1"/>
  <c r="E16" i="4"/>
  <c r="D16" i="4"/>
  <c r="C16" i="4"/>
  <c r="B16" i="4"/>
  <c r="F15" i="4"/>
  <c r="M15" i="4" s="1"/>
  <c r="E15" i="4"/>
  <c r="D15" i="4"/>
  <c r="C15" i="4"/>
  <c r="B15" i="4"/>
  <c r="M14" i="4"/>
  <c r="F14" i="4"/>
  <c r="J14" i="4" s="1"/>
  <c r="K14" i="4" s="1"/>
  <c r="E14" i="4"/>
  <c r="D14" i="4"/>
  <c r="C14" i="4"/>
  <c r="B14" i="4"/>
  <c r="F13" i="4"/>
  <c r="I13" i="4" s="1"/>
  <c r="E13" i="4"/>
  <c r="D13" i="4"/>
  <c r="C13" i="4"/>
  <c r="B13" i="4"/>
  <c r="C9" i="4"/>
  <c r="M7" i="4"/>
  <c r="I7" i="4"/>
  <c r="F7" i="4"/>
  <c r="F5" i="4"/>
  <c r="O27" i="3"/>
  <c r="N27" i="3"/>
  <c r="L27" i="3"/>
  <c r="H27" i="3"/>
  <c r="G27" i="3"/>
  <c r="F26" i="3"/>
  <c r="J26" i="3" s="1"/>
  <c r="K26" i="3" s="1"/>
  <c r="E26" i="3"/>
  <c r="D26" i="3"/>
  <c r="C26" i="3"/>
  <c r="B26" i="3"/>
  <c r="J25" i="3"/>
  <c r="K25" i="3" s="1"/>
  <c r="I25" i="3"/>
  <c r="F25" i="3"/>
  <c r="M25" i="3" s="1"/>
  <c r="E25" i="3"/>
  <c r="D25" i="3"/>
  <c r="C25" i="3"/>
  <c r="B25" i="3"/>
  <c r="F24" i="3"/>
  <c r="J24" i="3" s="1"/>
  <c r="K24" i="3" s="1"/>
  <c r="E24" i="3"/>
  <c r="D24" i="3"/>
  <c r="C24" i="3"/>
  <c r="B24" i="3"/>
  <c r="M23" i="3"/>
  <c r="F23" i="3"/>
  <c r="J23" i="3" s="1"/>
  <c r="K23" i="3" s="1"/>
  <c r="E23" i="3"/>
  <c r="D23" i="3"/>
  <c r="C23" i="3"/>
  <c r="B23" i="3"/>
  <c r="F22" i="3"/>
  <c r="J22" i="3" s="1"/>
  <c r="K22" i="3" s="1"/>
  <c r="E22" i="3"/>
  <c r="D22" i="3"/>
  <c r="C22" i="3"/>
  <c r="B22" i="3"/>
  <c r="M21" i="3"/>
  <c r="J21" i="3"/>
  <c r="K21" i="3" s="1"/>
  <c r="I21" i="3"/>
  <c r="F21" i="3"/>
  <c r="E21" i="3"/>
  <c r="D21" i="3"/>
  <c r="C21" i="3"/>
  <c r="B21" i="3"/>
  <c r="F20" i="3"/>
  <c r="M20" i="3" s="1"/>
  <c r="E20" i="3"/>
  <c r="D20" i="3"/>
  <c r="C20" i="3"/>
  <c r="B20" i="3"/>
  <c r="F19" i="3"/>
  <c r="I19" i="3" s="1"/>
  <c r="E19" i="3"/>
  <c r="D19" i="3"/>
  <c r="C19" i="3"/>
  <c r="B19" i="3"/>
  <c r="M18" i="3"/>
  <c r="J18" i="3"/>
  <c r="K18" i="3" s="1"/>
  <c r="F18" i="3"/>
  <c r="I18" i="3" s="1"/>
  <c r="E18" i="3"/>
  <c r="D18" i="3"/>
  <c r="C18" i="3"/>
  <c r="B18" i="3"/>
  <c r="F17" i="3"/>
  <c r="J17" i="3" s="1"/>
  <c r="K17" i="3" s="1"/>
  <c r="E17" i="3"/>
  <c r="D17" i="3"/>
  <c r="C17" i="3"/>
  <c r="B17" i="3"/>
  <c r="F16" i="3"/>
  <c r="J16" i="3" s="1"/>
  <c r="K16" i="3" s="1"/>
  <c r="E16" i="3"/>
  <c r="D16" i="3"/>
  <c r="C16" i="3"/>
  <c r="B16" i="3"/>
  <c r="F15" i="3"/>
  <c r="M15" i="3" s="1"/>
  <c r="E15" i="3"/>
  <c r="D15" i="3"/>
  <c r="C15" i="3"/>
  <c r="B15" i="3"/>
  <c r="M14" i="3"/>
  <c r="F14" i="3"/>
  <c r="J14" i="3" s="1"/>
  <c r="K14" i="3" s="1"/>
  <c r="E14" i="3"/>
  <c r="D14" i="3"/>
  <c r="C14" i="3"/>
  <c r="B14" i="3"/>
  <c r="F13" i="3"/>
  <c r="J13" i="3" s="1"/>
  <c r="K13" i="3" s="1"/>
  <c r="E13" i="3"/>
  <c r="D13" i="3"/>
  <c r="C13" i="3"/>
  <c r="B13" i="3"/>
  <c r="C9" i="3"/>
  <c r="M7" i="3"/>
  <c r="I7" i="3"/>
  <c r="F7" i="3"/>
  <c r="F5" i="3"/>
  <c r="O27" i="2"/>
  <c r="N27" i="2"/>
  <c r="L27" i="2"/>
  <c r="H27" i="2"/>
  <c r="G27" i="2"/>
  <c r="F26" i="2"/>
  <c r="M26" i="2" s="1"/>
  <c r="E26" i="2"/>
  <c r="D26" i="2"/>
  <c r="C26" i="2"/>
  <c r="B26" i="2"/>
  <c r="F25" i="2"/>
  <c r="J25" i="2" s="1"/>
  <c r="K25" i="2" s="1"/>
  <c r="E25" i="2"/>
  <c r="D25" i="2"/>
  <c r="C25" i="2"/>
  <c r="B25" i="2"/>
  <c r="F24" i="2"/>
  <c r="I24" i="2" s="1"/>
  <c r="E24" i="2"/>
  <c r="D24" i="2"/>
  <c r="C24" i="2"/>
  <c r="B24" i="2"/>
  <c r="M23" i="2"/>
  <c r="F23" i="2"/>
  <c r="J23" i="2" s="1"/>
  <c r="K23" i="2" s="1"/>
  <c r="E23" i="2"/>
  <c r="D23" i="2"/>
  <c r="C23" i="2"/>
  <c r="B23" i="2"/>
  <c r="F22" i="2"/>
  <c r="I22" i="2" s="1"/>
  <c r="E22" i="2"/>
  <c r="D22" i="2"/>
  <c r="C22" i="2"/>
  <c r="B22" i="2"/>
  <c r="M21" i="2"/>
  <c r="J21" i="2"/>
  <c r="K21" i="2" s="1"/>
  <c r="F21" i="2"/>
  <c r="I21" i="2" s="1"/>
  <c r="E21" i="2"/>
  <c r="D21" i="2"/>
  <c r="C21" i="2"/>
  <c r="B21" i="2"/>
  <c r="F20" i="2"/>
  <c r="M20" i="2" s="1"/>
  <c r="E20" i="2"/>
  <c r="D20" i="2"/>
  <c r="C20" i="2"/>
  <c r="B20" i="2"/>
  <c r="F19" i="2"/>
  <c r="I19" i="2" s="1"/>
  <c r="E19" i="2"/>
  <c r="D19" i="2"/>
  <c r="C19" i="2"/>
  <c r="B19" i="2"/>
  <c r="F18" i="2"/>
  <c r="M18" i="2" s="1"/>
  <c r="E18" i="2"/>
  <c r="D18" i="2"/>
  <c r="C18" i="2"/>
  <c r="B18" i="2"/>
  <c r="F17" i="2"/>
  <c r="M17" i="2" s="1"/>
  <c r="E17" i="2"/>
  <c r="D17" i="2"/>
  <c r="C17" i="2"/>
  <c r="B17" i="2"/>
  <c r="M16" i="2"/>
  <c r="K16" i="2"/>
  <c r="J16" i="2"/>
  <c r="I16" i="2"/>
  <c r="F16" i="2"/>
  <c r="E16" i="2"/>
  <c r="D16" i="2"/>
  <c r="C16" i="2"/>
  <c r="B16" i="2"/>
  <c r="F15" i="2"/>
  <c r="J15" i="2" s="1"/>
  <c r="K15" i="2" s="1"/>
  <c r="E15" i="2"/>
  <c r="D15" i="2"/>
  <c r="C15" i="2"/>
  <c r="B15" i="2"/>
  <c r="J14" i="2"/>
  <c r="K14" i="2" s="1"/>
  <c r="I14" i="2"/>
  <c r="F14" i="2"/>
  <c r="M14" i="2" s="1"/>
  <c r="E14" i="2"/>
  <c r="D14" i="2"/>
  <c r="C14" i="2"/>
  <c r="B14" i="2"/>
  <c r="F13" i="2"/>
  <c r="M13" i="2" s="1"/>
  <c r="E13" i="2"/>
  <c r="D13" i="2"/>
  <c r="C13" i="2"/>
  <c r="B13" i="2"/>
  <c r="C9" i="2"/>
  <c r="M7" i="2"/>
  <c r="I7" i="2"/>
  <c r="F7" i="2"/>
  <c r="F5" i="2"/>
  <c r="O27" i="1"/>
  <c r="N27" i="1"/>
  <c r="L27" i="1"/>
  <c r="H27" i="1"/>
  <c r="G27" i="1"/>
  <c r="F27" i="1"/>
  <c r="M27" i="1" s="1"/>
  <c r="M26" i="1"/>
  <c r="J26" i="1"/>
  <c r="K26" i="1" s="1"/>
  <c r="I26" i="1"/>
  <c r="M25" i="1"/>
  <c r="J25" i="1"/>
  <c r="K25" i="1" s="1"/>
  <c r="I25" i="1"/>
  <c r="M24" i="1"/>
  <c r="J24" i="1"/>
  <c r="K24" i="1" s="1"/>
  <c r="I24" i="1"/>
  <c r="M23" i="1"/>
  <c r="J23" i="1"/>
  <c r="K23" i="1" s="1"/>
  <c r="I23" i="1"/>
  <c r="M22" i="1"/>
  <c r="J22" i="1"/>
  <c r="K22" i="1" s="1"/>
  <c r="I22" i="1"/>
  <c r="M21" i="1"/>
  <c r="J21" i="1"/>
  <c r="K21" i="1" s="1"/>
  <c r="I21" i="1"/>
  <c r="M20" i="1"/>
  <c r="J20" i="1"/>
  <c r="K20" i="1" s="1"/>
  <c r="I20" i="1"/>
  <c r="M19" i="1"/>
  <c r="J19" i="1"/>
  <c r="K19" i="1" s="1"/>
  <c r="I19" i="1"/>
  <c r="M18" i="1"/>
  <c r="J18" i="1"/>
  <c r="K18" i="1" s="1"/>
  <c r="I18" i="1"/>
  <c r="M17" i="1"/>
  <c r="J17" i="1"/>
  <c r="K17" i="1" s="1"/>
  <c r="I17" i="1"/>
  <c r="M14" i="1"/>
  <c r="M13" i="1"/>
  <c r="I17" i="2" l="1"/>
  <c r="J26" i="2"/>
  <c r="K26" i="2" s="1"/>
  <c r="I13" i="2"/>
  <c r="M17" i="3"/>
  <c r="I24" i="3"/>
  <c r="I15" i="4"/>
  <c r="J26" i="4"/>
  <c r="K26" i="4" s="1"/>
  <c r="J13" i="2"/>
  <c r="K13" i="2" s="1"/>
  <c r="M15" i="2"/>
  <c r="I13" i="3"/>
  <c r="M26" i="3"/>
  <c r="J15" i="4"/>
  <c r="K15" i="4" s="1"/>
  <c r="M24" i="2"/>
  <c r="I27" i="1"/>
  <c r="I20" i="2"/>
  <c r="M24" i="3"/>
  <c r="J13" i="4"/>
  <c r="K13" i="4" s="1"/>
  <c r="F27" i="4"/>
  <c r="J27" i="1"/>
  <c r="K27" i="1" s="1"/>
  <c r="J20" i="2"/>
  <c r="K20" i="2" s="1"/>
  <c r="M22" i="2"/>
  <c r="M13" i="3"/>
  <c r="I20" i="3"/>
  <c r="J22" i="4"/>
  <c r="K22" i="4" s="1"/>
  <c r="M24" i="4"/>
  <c r="I18" i="2"/>
  <c r="J20" i="3"/>
  <c r="K20" i="3" s="1"/>
  <c r="M22" i="3"/>
  <c r="M13" i="4"/>
  <c r="I20" i="4"/>
  <c r="J18" i="2"/>
  <c r="K18" i="2" s="1"/>
  <c r="J20" i="4"/>
  <c r="K20" i="4" s="1"/>
  <c r="M22" i="4"/>
  <c r="J19" i="3"/>
  <c r="K19" i="3" s="1"/>
  <c r="J17" i="2"/>
  <c r="K17" i="2" s="1"/>
  <c r="M21" i="4"/>
  <c r="I15" i="2"/>
  <c r="M19" i="3"/>
  <c r="J24" i="2"/>
  <c r="K24" i="2" s="1"/>
  <c r="F27" i="2"/>
  <c r="J22" i="2"/>
  <c r="K22" i="2" s="1"/>
  <c r="F27" i="3"/>
  <c r="I25" i="2"/>
  <c r="I16" i="3"/>
  <c r="I21" i="4"/>
  <c r="I26" i="2"/>
  <c r="I17" i="3"/>
  <c r="I17" i="4"/>
  <c r="M19" i="4"/>
  <c r="J15" i="3"/>
  <c r="K15" i="3" s="1"/>
  <c r="I22" i="3"/>
  <c r="J19" i="2"/>
  <c r="K19" i="2" s="1"/>
  <c r="J19" i="4"/>
  <c r="K19" i="4" s="1"/>
  <c r="M17" i="4"/>
  <c r="M19" i="2"/>
  <c r="I24" i="4"/>
  <c r="M26" i="4"/>
  <c r="I14" i="3"/>
  <c r="M25" i="2"/>
  <c r="M16" i="3"/>
  <c r="I23" i="3"/>
  <c r="I14" i="4"/>
  <c r="J25" i="4"/>
  <c r="K25" i="4" s="1"/>
  <c r="I26" i="3"/>
  <c r="I15" i="3"/>
  <c r="I23" i="2"/>
  <c r="M27" i="3" l="1"/>
  <c r="J27" i="3"/>
  <c r="K27" i="3" s="1"/>
  <c r="I27" i="3"/>
  <c r="J27" i="4"/>
  <c r="K27" i="4" s="1"/>
  <c r="I27" i="4"/>
  <c r="J27" i="2"/>
  <c r="K27" i="2" s="1"/>
  <c r="I27" i="2"/>
  <c r="M27" i="2"/>
  <c r="M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0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1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2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3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<sst xmlns="http://schemas.openxmlformats.org/spreadsheetml/2006/main" count="134" uniqueCount="44">
  <si>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</si>
  <si>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t>SUBDIRECCIÓN ACADÉMICA</t>
  </si>
  <si>
    <t xml:space="preserve">DEPARTAMENTO DE </t>
  </si>
  <si>
    <t>CIENCIAS BASICAS</t>
  </si>
  <si>
    <t>Reporte No.</t>
  </si>
  <si>
    <t>1°</t>
  </si>
  <si>
    <t>Grupos Atendidos:</t>
  </si>
  <si>
    <t>Asig. dif.</t>
  </si>
  <si>
    <t>Periodo Escolar:</t>
  </si>
  <si>
    <t>AGOSTO-DICIEMBRE 2025</t>
  </si>
  <si>
    <t>PROFESOR (A):</t>
  </si>
  <si>
    <t>ERICK DE JESUS TELLEZ VERA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</si>
  <si>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</si>
  <si>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</si>
  <si>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</si>
  <si>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</si>
  <si>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</si>
  <si>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</si>
  <si>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</si>
  <si>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</si>
  <si>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</si>
  <si>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</si>
  <si>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</si>
  <si>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</si>
  <si>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</si>
  <si>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</si>
  <si>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</si>
  <si>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CALCULO DIFERENCIAL</t>
  </si>
  <si>
    <t>110 A</t>
  </si>
  <si>
    <t>IINF</t>
  </si>
  <si>
    <t>PROBABILIDAD Y ESTADISTICA</t>
  </si>
  <si>
    <t>310 A</t>
  </si>
  <si>
    <t>CRIPTOGRAFIA</t>
  </si>
  <si>
    <t>910 B</t>
  </si>
  <si>
    <t>ALGEBRA LINEAL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</si>
  <si>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</si>
  <si>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</si>
  <si>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</si>
  <si>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</si>
  <si>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DIVISIÓN DE INGENIERÍA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</si>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</sst>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9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2" fontId="6" fillId="5" borderId="8" xfId="1" applyNumberFormat="1" applyFont="1" applyFill="1" applyBorder="1" applyAlignment="1">
      <alignment horizontal="center" vertical="center"/>
    </xf>
    <xf numFmtId="9" fontId="6" fillId="6" borderId="9" xfId="1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9" borderId="12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58761253" count="1">
        <pm:charStyle name="Normal" fontId="0" Id="1"/>
      </pm:charStyles>
      <pm:colors xmlns:pm="smNativeData" id="1758761253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207645</xdr:rowOff>
    </xdr:from>
    <xdr:to>
      <xdr:col>1</xdr:col>
      <xdr:colOff>1771015</xdr:colOff>
      <xdr:row>1</xdr:row>
      <xdr:rowOff>899795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iJiJ9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L0AOAABAAAAAQAAADQDlQKsAQAADg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4010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200025</xdr:rowOff>
    </xdr:from>
    <xdr:to>
      <xdr:col>14</xdr:col>
      <xdr:colOff>398780</xdr:colOff>
      <xdr:row>1</xdr:row>
      <xdr:rowOff>919480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LAAo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LYAVgIBAAAADgAAAEYD9gGfOQAAAgIAANUIAABt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326390"/>
          <a:ext cx="1435735" cy="71945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206375</xdr:rowOff>
    </xdr:from>
    <xdr:to>
      <xdr:col>1</xdr:col>
      <xdr:colOff>1771015</xdr:colOff>
      <xdr:row>1</xdr:row>
      <xdr:rowOff>898525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Dc0L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oAOAABAAAAAQAAAG4DlQKsAQAADA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2740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180975</xdr:rowOff>
    </xdr:from>
    <xdr:to>
      <xdr:col>14</xdr:col>
      <xdr:colOff>398780</xdr:colOff>
      <xdr:row>1</xdr:row>
      <xdr:rowOff>901700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LEAVgIBAAAADgAAAHED9gGfOQAA5AEAANUIAABv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307340"/>
          <a:ext cx="1435735" cy="72072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207010</xdr:rowOff>
    </xdr:from>
    <xdr:to>
      <xdr:col>1</xdr:col>
      <xdr:colOff>1771015</xdr:colOff>
      <xdr:row>1</xdr:row>
      <xdr:rowOff>899160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Lfyl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4AOAABAAAAAQAAAH8DlQKsAQAADQ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3375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142875</xdr:rowOff>
    </xdr:from>
    <xdr:to>
      <xdr:col>14</xdr:col>
      <xdr:colOff>398780</xdr:colOff>
      <xdr:row>1</xdr:row>
      <xdr:rowOff>862965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nfsX2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I4AVgIBAAAADgAAAFsD9gGfOQAAqAEAANUIAABu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269240"/>
          <a:ext cx="1435735" cy="72009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207010</xdr:rowOff>
    </xdr:from>
    <xdr:to>
      <xdr:col>1</xdr:col>
      <xdr:colOff>1771015</xdr:colOff>
      <xdr:row>1</xdr:row>
      <xdr:rowOff>899160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lNmD6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wAOAABAAAAAQAAAHcDlQKsAQAADQ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3375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295275</xdr:colOff>
      <xdr:row>1</xdr:row>
      <xdr:rowOff>152400</xdr:rowOff>
    </xdr:from>
    <xdr:to>
      <xdr:col>14</xdr:col>
      <xdr:colOff>379730</xdr:colOff>
      <xdr:row>1</xdr:row>
      <xdr:rowOff>871855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JZHU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sXZdd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JYAMgIBAAAADgAAAFwD3gGBOQAAtwEAANUIAABt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7835" y="278765"/>
          <a:ext cx="1435735" cy="71945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zoomScale="75" workbookViewId="0">
      <selection activeCell="J21" sqref="J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5</v>
      </c>
      <c r="D7" s="28"/>
      <c r="E7" s="11" t="s">
        <v>6</v>
      </c>
      <c r="F7" s="5">
        <v>4</v>
      </c>
      <c r="H7" s="4" t="s">
        <v>7</v>
      </c>
      <c r="I7" s="5">
        <v>4</v>
      </c>
      <c r="J7" s="29" t="s">
        <v>8</v>
      </c>
      <c r="K7" s="29"/>
      <c r="L7" s="29"/>
      <c r="M7" s="28" t="s">
        <v>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12</v>
      </c>
      <c r="C11" s="33" t="s">
        <v>13</v>
      </c>
      <c r="D11" s="33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6" t="s">
        <v>24</v>
      </c>
      <c r="P11" s="16"/>
    </row>
    <row r="12" spans="1:16" x14ac:dyDescent="0.2">
      <c r="A12" s="16"/>
      <c r="B12" s="32"/>
      <c r="C12" s="34"/>
      <c r="D12" s="34"/>
      <c r="E12" s="35"/>
      <c r="F12" s="35"/>
      <c r="G12" s="18" t="s">
        <v>25</v>
      </c>
      <c r="H12" s="18" t="s">
        <v>26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27</v>
      </c>
      <c r="C13" s="8" t="s">
        <v>24</v>
      </c>
      <c r="D13" s="8" t="s">
        <v>28</v>
      </c>
      <c r="E13" s="8" t="s">
        <v>29</v>
      </c>
      <c r="F13" s="8">
        <v>33</v>
      </c>
      <c r="G13" s="8">
        <v>33</v>
      </c>
      <c r="H13" s="8"/>
      <c r="I13" s="9">
        <v>1</v>
      </c>
      <c r="J13" s="8">
        <v>0</v>
      </c>
      <c r="K13" s="9">
        <v>0</v>
      </c>
      <c r="L13" s="8">
        <v>0</v>
      </c>
      <c r="M13" s="9">
        <f>L13/F13</f>
        <v>0</v>
      </c>
      <c r="N13" s="8">
        <v>74.84</v>
      </c>
      <c r="O13" s="12">
        <v>0.2424</v>
      </c>
      <c r="P13" s="17"/>
    </row>
    <row r="14" spans="1:16" s="10" customFormat="1" ht="25.5" x14ac:dyDescent="0.2">
      <c r="A14" s="17"/>
      <c r="B14" s="7" t="s">
        <v>30</v>
      </c>
      <c r="C14" s="8" t="s">
        <v>24</v>
      </c>
      <c r="D14" s="8" t="s">
        <v>31</v>
      </c>
      <c r="E14" s="8" t="s">
        <v>29</v>
      </c>
      <c r="F14" s="8">
        <v>32</v>
      </c>
      <c r="G14" s="8">
        <v>32</v>
      </c>
      <c r="H14" s="8"/>
      <c r="I14" s="9">
        <v>1</v>
      </c>
      <c r="J14" s="8">
        <v>0</v>
      </c>
      <c r="K14" s="9">
        <v>0</v>
      </c>
      <c r="L14" s="8">
        <v>0</v>
      </c>
      <c r="M14" s="9">
        <f>L14/F14</f>
        <v>0</v>
      </c>
      <c r="N14" s="8">
        <v>75</v>
      </c>
      <c r="O14" s="12">
        <v>0.28000000000000003</v>
      </c>
      <c r="P14" s="17"/>
    </row>
    <row r="15" spans="1:16" s="10" customFormat="1" ht="25.5" x14ac:dyDescent="0.2">
      <c r="A15" s="17"/>
      <c r="B15" s="7" t="s">
        <v>32</v>
      </c>
      <c r="C15" s="8" t="s">
        <v>24</v>
      </c>
      <c r="D15" s="8" t="s">
        <v>33</v>
      </c>
      <c r="E15" s="8" t="s">
        <v>29</v>
      </c>
      <c r="F15" s="8">
        <v>16</v>
      </c>
      <c r="G15" s="8">
        <v>16</v>
      </c>
      <c r="H15" s="8"/>
      <c r="I15" s="9">
        <v>1</v>
      </c>
      <c r="J15" s="8">
        <v>0</v>
      </c>
      <c r="K15" s="9">
        <v>0</v>
      </c>
      <c r="L15" s="8">
        <v>0</v>
      </c>
      <c r="M15" s="9">
        <v>0</v>
      </c>
      <c r="N15" s="8">
        <v>85.94</v>
      </c>
      <c r="O15" s="12">
        <v>0.38</v>
      </c>
      <c r="P15" s="17"/>
    </row>
    <row r="16" spans="1:16" s="10" customFormat="1" ht="25.5" x14ac:dyDescent="0.2">
      <c r="A16" s="17"/>
      <c r="B16" s="7" t="s">
        <v>34</v>
      </c>
      <c r="C16" s="8" t="s">
        <v>24</v>
      </c>
      <c r="D16" s="8" t="s">
        <v>31</v>
      </c>
      <c r="E16" s="8" t="s">
        <v>29</v>
      </c>
      <c r="F16" s="8">
        <v>35</v>
      </c>
      <c r="G16" s="8">
        <v>35</v>
      </c>
      <c r="H16" s="8"/>
      <c r="I16" s="9">
        <v>1</v>
      </c>
      <c r="J16" s="8">
        <v>0</v>
      </c>
      <c r="K16" s="9">
        <v>0</v>
      </c>
      <c r="L16" s="8">
        <v>0</v>
      </c>
      <c r="M16" s="9">
        <v>0</v>
      </c>
      <c r="N16" s="8">
        <v>78.569999999999993</v>
      </c>
      <c r="O16" s="12">
        <v>0.34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0">(G17+H17)/F17</f>
        <v>#DIV/0!</v>
      </c>
      <c r="J17" s="8">
        <f t="shared" ref="J17:J27" si="1">(F17-SUM(G17:H17))-L17</f>
        <v>0</v>
      </c>
      <c r="K17" s="9" t="e">
        <f t="shared" ref="K17:K27" si="2">J17/F17</f>
        <v>#DIV/0!</v>
      </c>
      <c r="L17" s="8"/>
      <c r="M17" s="9" t="e">
        <f t="shared" ref="M17:M27" si="3">L17/F17</f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116</v>
      </c>
      <c r="H27" s="20">
        <f>SUM(H13:H26)</f>
        <v>0</v>
      </c>
      <c r="I27" s="21">
        <f>SUM(G27:H27)/F27</f>
        <v>1</v>
      </c>
      <c r="J27" s="20">
        <f t="shared" si="1"/>
        <v>0</v>
      </c>
      <c r="K27" s="21">
        <f t="shared" si="2"/>
        <v>0</v>
      </c>
      <c r="L27" s="20">
        <f>SUM(L13:L26)</f>
        <v>0</v>
      </c>
      <c r="M27" s="21">
        <f t="shared" si="3"/>
        <v>0</v>
      </c>
      <c r="N27" s="20">
        <f>AVERAGE(N13:N26)</f>
        <v>78.587500000000006</v>
      </c>
      <c r="O27" s="22">
        <f>AVERAGE(O13:O26)</f>
        <v>0.31059999999999999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37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8" right="0.315278" top="0.35416700000000001" bottom="0.66944400000000004" header="0.315278" footer="0.315278"/>
  <pageSetup scale="82" fitToWidth="0" orientation="landscape"/>
  <drawing r:id="rId1"/>
  <legacyDrawing r:id="rId2"/>
  <extLst>
    <ext uri="smNativeData">
      <pm:sheetPrefs xmlns:pm="smNativeData" day="175876125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38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39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40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29" t="s">
        <v>8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12</v>
      </c>
      <c r="C11" s="33" t="s">
        <v>13</v>
      </c>
      <c r="D11" s="33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6" t="s">
        <v>24</v>
      </c>
      <c r="P11" s="16"/>
    </row>
    <row r="12" spans="1:16" x14ac:dyDescent="0.2">
      <c r="A12" s="16"/>
      <c r="B12" s="32"/>
      <c r="C12" s="34"/>
      <c r="D12" s="34"/>
      <c r="E12" s="35"/>
      <c r="F12" s="35"/>
      <c r="G12" s="18" t="s">
        <v>25</v>
      </c>
      <c r="H12" s="18" t="s">
        <v>26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/>
      <c r="H13" s="8">
        <v>0</v>
      </c>
      <c r="I13" s="9">
        <f t="shared" ref="I13:I26" si="0">(G13+H13)/F13</f>
        <v>0</v>
      </c>
      <c r="J13" s="8">
        <f t="shared" ref="J13:J27" si="1">(F13-SUM(G13:H13))-L13</f>
        <v>33</v>
      </c>
      <c r="K13" s="9">
        <f t="shared" ref="K13:K27" si="2">J13/F13</f>
        <v>1</v>
      </c>
      <c r="L13" s="8"/>
      <c r="M13" s="9">
        <f t="shared" ref="M13:M27" si="3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tr">
        <f>'1'!C14</f>
        <v>I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/>
      <c r="H14" s="8">
        <v>0</v>
      </c>
      <c r="I14" s="9">
        <f t="shared" si="0"/>
        <v>0</v>
      </c>
      <c r="J14" s="8">
        <f t="shared" si="1"/>
        <v>32</v>
      </c>
      <c r="K14" s="9">
        <f t="shared" si="2"/>
        <v>1</v>
      </c>
      <c r="L14" s="8"/>
      <c r="M14" s="9">
        <f t="shared" si="3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CRIPTOGRAFIA</v>
      </c>
      <c r="C15" s="8" t="str">
        <f>'1'!C15</f>
        <v>I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si="1"/>
        <v>16</v>
      </c>
      <c r="K15" s="9">
        <f t="shared" si="2"/>
        <v>1</v>
      </c>
      <c r="L15" s="8"/>
      <c r="M15" s="9">
        <f t="shared" si="3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ALGEBRA LINEAL</v>
      </c>
      <c r="C16" s="8" t="str">
        <f>'1'!C16</f>
        <v>I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/>
      <c r="H16" s="8">
        <v>0</v>
      </c>
      <c r="I16" s="9">
        <f t="shared" si="0"/>
        <v>0</v>
      </c>
      <c r="J16" s="8">
        <f t="shared" si="1"/>
        <v>35</v>
      </c>
      <c r="K16" s="9">
        <f t="shared" si="2"/>
        <v>1</v>
      </c>
      <c r="L16" s="8"/>
      <c r="M16" s="9">
        <f t="shared" si="3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1"/>
        <v>116</v>
      </c>
      <c r="K27" s="21">
        <f t="shared" si="2"/>
        <v>1</v>
      </c>
      <c r="L27" s="20">
        <f>SUM(L13:L26)</f>
        <v>0</v>
      </c>
      <c r="M27" s="21">
        <f t="shared" si="3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37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8" right="0.315278" top="0.35416700000000001" bottom="1.063194" header="0.315278" footer="0.315278"/>
  <pageSetup scale="82" fitToWidth="0" orientation="landscape"/>
  <drawing r:id="rId1"/>
  <legacyDrawing r:id="rId2"/>
  <extLst>
    <ext uri="smNativeData">
      <pm:sheetPrefs xmlns:pm="smNativeData" day="175876125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39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>
        <v>3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29" t="s">
        <v>8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12</v>
      </c>
      <c r="C11" s="33" t="s">
        <v>13</v>
      </c>
      <c r="D11" s="33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6" t="s">
        <v>24</v>
      </c>
      <c r="P11" s="16"/>
    </row>
    <row r="12" spans="1:16" x14ac:dyDescent="0.2">
      <c r="A12" s="16"/>
      <c r="B12" s="32"/>
      <c r="C12" s="34"/>
      <c r="D12" s="34"/>
      <c r="E12" s="35"/>
      <c r="F12" s="35"/>
      <c r="G12" s="18" t="s">
        <v>25</v>
      </c>
      <c r="H12" s="18" t="s">
        <v>26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/>
      <c r="H13" s="8">
        <v>0</v>
      </c>
      <c r="I13" s="9">
        <f t="shared" ref="I13:I26" si="0">(G13+H13)/F13</f>
        <v>0</v>
      </c>
      <c r="J13" s="8">
        <f t="shared" ref="J13:J27" si="1">(F13-SUM(G13:H13))-L13</f>
        <v>33</v>
      </c>
      <c r="K13" s="9">
        <f t="shared" ref="K13:K27" si="2">J13/F13</f>
        <v>1</v>
      </c>
      <c r="L13" s="8"/>
      <c r="M13" s="9">
        <f t="shared" ref="M13:M27" si="3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tr">
        <f>'1'!C14</f>
        <v>I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/>
      <c r="H14" s="8">
        <v>0</v>
      </c>
      <c r="I14" s="9">
        <f t="shared" si="0"/>
        <v>0</v>
      </c>
      <c r="J14" s="8">
        <f t="shared" si="1"/>
        <v>32</v>
      </c>
      <c r="K14" s="9">
        <f t="shared" si="2"/>
        <v>1</v>
      </c>
      <c r="L14" s="8"/>
      <c r="M14" s="9">
        <f t="shared" si="3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CRIPTOGRAFIA</v>
      </c>
      <c r="C15" s="8" t="str">
        <f>'1'!C15</f>
        <v>I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si="1"/>
        <v>16</v>
      </c>
      <c r="K15" s="9">
        <f t="shared" si="2"/>
        <v>1</v>
      </c>
      <c r="L15" s="8"/>
      <c r="M15" s="9">
        <f t="shared" si="3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ALGEBRA LINEAL</v>
      </c>
      <c r="C16" s="8" t="str">
        <f>'1'!C16</f>
        <v>I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/>
      <c r="H16" s="8">
        <v>0</v>
      </c>
      <c r="I16" s="9">
        <f t="shared" si="0"/>
        <v>0</v>
      </c>
      <c r="J16" s="8">
        <f t="shared" si="1"/>
        <v>35</v>
      </c>
      <c r="K16" s="9">
        <f t="shared" si="2"/>
        <v>1</v>
      </c>
      <c r="L16" s="8"/>
      <c r="M16" s="9">
        <f t="shared" si="3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1"/>
        <v>116</v>
      </c>
      <c r="K27" s="21">
        <f t="shared" si="2"/>
        <v>1</v>
      </c>
      <c r="L27" s="20">
        <f>SUM(L13:L26)</f>
        <v>0</v>
      </c>
      <c r="M27" s="21">
        <f t="shared" si="3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37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5278" right="0.315278" top="0.35416700000000001" bottom="1.063194" header="0.315278" footer="0.315278"/>
  <pageSetup scale="82" fitToWidth="0" orientation="landscape"/>
  <drawing r:id="rId1"/>
  <legacyDrawing r:id="rId2"/>
  <extLst>
    <ext uri="smNativeData">
      <pm:sheetPrefs xmlns:pm="smNativeData" day="175876125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0"/>
  <sheetViews>
    <sheetView topLeftCell="A4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42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39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43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29" t="s">
        <v>8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12</v>
      </c>
      <c r="C11" s="33" t="s">
        <v>13</v>
      </c>
      <c r="D11" s="33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6" t="s">
        <v>24</v>
      </c>
      <c r="P11" s="16"/>
    </row>
    <row r="12" spans="1:16" x14ac:dyDescent="0.2">
      <c r="A12" s="16"/>
      <c r="B12" s="32"/>
      <c r="C12" s="34"/>
      <c r="D12" s="34"/>
      <c r="E12" s="35"/>
      <c r="F12" s="35"/>
      <c r="G12" s="18" t="s">
        <v>25</v>
      </c>
      <c r="H12" s="18" t="s">
        <v>26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/>
      <c r="H13" s="8">
        <v>0</v>
      </c>
      <c r="I13" s="9">
        <f t="shared" ref="I13:I26" si="0">(G13+H13)/F13</f>
        <v>0</v>
      </c>
      <c r="J13" s="8">
        <f t="shared" ref="J13:J27" si="1">(F13-SUM(G13:H13))-L13</f>
        <v>33</v>
      </c>
      <c r="K13" s="9">
        <f t="shared" ref="K13:K27" si="2">J13/F13</f>
        <v>1</v>
      </c>
      <c r="L13" s="8"/>
      <c r="M13" s="9">
        <f t="shared" ref="M13:M27" si="3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tr">
        <f>'1'!C14</f>
        <v>I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/>
      <c r="H14" s="8">
        <v>0</v>
      </c>
      <c r="I14" s="9">
        <f t="shared" si="0"/>
        <v>0</v>
      </c>
      <c r="J14" s="8">
        <f t="shared" si="1"/>
        <v>32</v>
      </c>
      <c r="K14" s="9">
        <f t="shared" si="2"/>
        <v>1</v>
      </c>
      <c r="L14" s="8"/>
      <c r="M14" s="9">
        <f t="shared" si="3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CRIPTOGRAFIA</v>
      </c>
      <c r="C15" s="8" t="str">
        <f>'1'!C15</f>
        <v>I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si="1"/>
        <v>16</v>
      </c>
      <c r="K15" s="9">
        <f t="shared" si="2"/>
        <v>1</v>
      </c>
      <c r="L15" s="8"/>
      <c r="M15" s="9">
        <f t="shared" si="3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ALGEBRA LINEAL</v>
      </c>
      <c r="C16" s="8" t="str">
        <f>'1'!C16</f>
        <v>I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/>
      <c r="H16" s="8">
        <v>0</v>
      </c>
      <c r="I16" s="9">
        <f t="shared" si="0"/>
        <v>0</v>
      </c>
      <c r="J16" s="8">
        <f t="shared" si="1"/>
        <v>35</v>
      </c>
      <c r="K16" s="9">
        <f t="shared" si="2"/>
        <v>1</v>
      </c>
      <c r="L16" s="8"/>
      <c r="M16" s="9">
        <f t="shared" si="3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1"/>
        <v>116</v>
      </c>
      <c r="K27" s="21">
        <f t="shared" si="2"/>
        <v>1</v>
      </c>
      <c r="L27" s="20">
        <f>SUM(L13:L26)</f>
        <v>0</v>
      </c>
      <c r="M27" s="21">
        <f t="shared" si="3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37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ageMargins left="0.70833299999999999" right="0.70833299999999999" top="0.74791700000000005" bottom="1.0513889999999999" header="0.315278" footer="0.315278"/>
  <pageSetup scale="77" fitToWidth="0" orientation="landscape"/>
  <drawing r:id="rId1"/>
  <legacyDrawing r:id="rId2"/>
  <extLst>
    <ext uri="smNativeData">
      <pm:sheetPrefs xmlns:pm="smNativeData" day="175876125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>0</cp:revision>
  <cp:lastPrinted>2025-07-02T21:33:58Z</cp:lastPrinted>
  <dcterms:created xsi:type="dcterms:W3CDTF">2021-11-22T14:45:25Z</dcterms:created>
  <dcterms:modified xsi:type="dcterms:W3CDTF">2025-09-25T15:31:02Z</dcterms:modified>
</cp:coreProperties>
</file>