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comments4.xml" ContentType="application/vnd.openxmlformats-officedocument.spreadsheetml.comments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Heisenberg"/>
  <workbookPr/>
  <bookViews>
    <workbookView activeTab="3" xWindow="240" yWindow="60" windowWidth="29040" windowHeight="15720" tabRatio="500"/>
  </bookViews>
  <sheets>
    <sheet name="1" sheetId="1" r:id="rId4"/>
    <sheet name="2" sheetId="2" r:id="rId5"/>
    <sheet name="3" sheetId="3" r:id="rId6"/>
    <sheet name="Final" sheetId="4" r:id="rId7"/>
  </sheets>
  <definedNames>
    <definedName name="_xlnm.Print_Area" localSheetId="0">'1'!$A$1:$P$30</definedName>
    <definedName name="_xlnm.Print_Area" localSheetId="1">'2'!$A$1:$P$30</definedName>
    <definedName name="_xlnm.Print_Area" localSheetId="2">'3'!$A$1:$P$30</definedName>
    <definedName name="_xlnm.Print_Area" localSheetId="3">Final!$B$3:$O$30</definedName>
  </definedNames>
  <calcPr/>
  <extLst>
    <ext uri="smNativeData">
      <pm:revision xmlns:pm="smNativeData" day="1765576535" val="1228" rev="124" revOS="4" revMin="124" revMax="0"/>
      <pm:docPrefs xmlns:pm="smNativeData" id="1765576535" fixedDigits="0" showNotice="1" showFrameBounds="1" autoChart="1" recalcOnPrint="1" recalcOnCopy="1" finalRounding="1" compatTextArt="1" tab="567" useDefinedPrintRange="1" printArea="currentSheet"/>
      <pm:compatibility xmlns:pm="smNativeData" id="1765576535" overlapCells="1"/>
      <pm:defCurrency xmlns:pm="smNativeData" id="1765576535"/>
    </ext>
  </extLst>
</workbook>
</file>

<file path=xl/comments1.xml><?xml version="1.0" encoding="utf-8"?>
<comments xmlns="http://schemas.openxmlformats.org/spreadsheetml/2006/main">
  <authors>
    <author>Unknown</author>
  </authors>
  <commentList>
    <comment ref="C7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2.xml><?xml version="1.0" encoding="utf-8"?>
<comments xmlns="http://schemas.openxmlformats.org/spreadsheetml/2006/main">
  <authors>
    <author>Unknown</author>
  </authors>
  <commentList>
    <comment ref="C7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3.xml><?xml version="1.0" encoding="utf-8"?>
<comments xmlns="http://schemas.openxmlformats.org/spreadsheetml/2006/main">
  <authors>
    <author>Unknown</author>
  </authors>
  <commentList>
    <comment ref="C7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4.xml><?xml version="1.0" encoding="utf-8"?>
<comments xmlns="http://schemas.openxmlformats.org/spreadsheetml/2006/main">
  <authors>
    <author>Unknown</author>
  </authors>
  <commentList>
    <comment ref="C7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sharedStrings.xml><?xml version="1.0" encoding="utf-8"?>
<sst xmlns="http://schemas.openxmlformats.org/spreadsheetml/2006/main" count="147" uniqueCount="47">
  <si>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14"/>
        <b/>
        <i val="0"/>
        <color rgb="FF002060"/>
      </rPr>
      <t>1er. Reporte Parcial del Semestre de Docencia
Rev. Junio 2025</t>
    </r>
  </si>
  <si>
    <t>SUBDIRECCIÓN ACADÉMICA</t>
  </si>
  <si>
    <t xml:space="preserve">DEPARTAMENTO DE </t>
  </si>
  <si>
    <t>CIENCIAS BASICAS</t>
  </si>
  <si>
    <t>Reporte No.</t>
  </si>
  <si>
    <t>1°</t>
  </si>
  <si>
    <t>Grupos Atendidos:</t>
  </si>
  <si>
    <t>Asig. dif.</t>
  </si>
  <si>
    <t>Periodo Escolar:</t>
  </si>
  <si>
    <t>AGOSTO-DICIEMBRE 2025</t>
  </si>
  <si>
    <t>PROFESOR (A):</t>
  </si>
  <si>
    <t>ERICK DE JESUS TELLEZ VERA</t>
  </si>
  <si>
    <t>ASIGNATURA</t>
  </si>
  <si>
    <t>UNI.</t>
  </si>
  <si>
    <t>SEM.</t>
  </si>
  <si>
    <t>CARRERA</t>
  </si>
  <si>
    <t>A</t>
  </si>
  <si>
    <t>B</t>
  </si>
  <si>
    <t>C</t>
  </si>
  <si>
    <t>D</t>
  </si>
  <si>
    <t>E</t>
  </si>
  <si>
    <t>F</t>
  </si>
  <si>
    <t>G</t>
  </si>
  <si>
    <t>H</t>
  </si>
  <si>
    <t>I</t>
  </si>
  <si>
    <t>EP</t>
  </si>
  <si>
    <t>ES</t>
  </si>
  <si>
    <t>CALCULO DIFERENCIAL</t>
  </si>
  <si>
    <t>110 A</t>
  </si>
  <si>
    <t>IINF</t>
  </si>
  <si>
    <t>PROBABILIDAD Y ESTADISTICA</t>
  </si>
  <si>
    <t>310 A</t>
  </si>
  <si>
    <t>CRIPTOGRAFIA</t>
  </si>
  <si>
    <t>910 B</t>
  </si>
  <si>
    <t>ALGEBRA LINEAL</t>
  </si>
  <si>
    <t>TOTAL</t>
  </si>
  <si>
    <t>-</t>
  </si>
  <si>
    <t>A= Total de alumnos(as) por materia
B= no. De alumnos(as) que alcanzaron las competencias (EP= evaluación de primera oportunidad, ES= evaluación de segunda oportunidad) 
C= % de estudiantes que alcanzaron las competencias por unidad o unidades temáticas en ambas oportunidades (EP+ES). Solamente en el reporte final
D= no. De alumnos(as) que no alcanzaron las competencias en evaluación de primera oportunidad o en su caso en ambas oportunidades  
E= % de alumnos(as) que no alcanzaron las competencias por unidad o unidades temáticas para el reporte final.  
F= No. de estudiantes que desertaron en la materia. 
G= % de estudiantes que desertaron en la materia, tomando como deserción cuando al estudiante se da de baja de la materia o baja definitiva durante el ciclo escolar.
H=Calificación promedio de todos los estudiantes inscritos en el grupo del curso
I= Porcentaje de todos los estudiantes que igualan o superan la calificación promedio.</t>
  </si>
  <si>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14"/>
        <b/>
        <i val="0"/>
        <color rgb="FF002060"/>
      </rPr>
      <t>2do. Reporte Parcial del Semestre de Docencia
Rev. Junio 2025</t>
    </r>
  </si>
  <si>
    <t>DIVISIÓN DE INGENIERÍA</t>
  </si>
  <si>
    <t>2°</t>
  </si>
  <si>
    <t>II</t>
  </si>
  <si>
    <t>3°</t>
  </si>
  <si>
    <t>III</t>
  </si>
  <si>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14"/>
        <b/>
        <i val="0"/>
        <color rgb="FF002060"/>
      </rPr>
      <t>Reporte Final del Semestre de Docencia
Rev. Junio 2025</t>
    </r>
  </si>
  <si>
    <t>Final</t>
  </si>
  <si>
    <t>T</t>
  </si>
</sst>
</file>

<file path=xl/styles.xml><?xml version="1.0" encoding="utf-8"?>
<styleSheet xmlns="http://schemas.openxmlformats.org/spreadsheetml/2006/main">
  <numFmts count="10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164" formatCode="0.0%"/>
    <numFmt numFmtId="9" formatCode="0%"/>
  </numFmts>
  <fonts count="7">
    <font>
      <name val="Calibri"/>
      <family val="2"/>
      <color rgb="FF000000"/>
      <sz val="11"/>
      <extLst>
        <ext uri="smNativeData">
          <pm:charSpec xmlns:pm="smNativeData" id="1765576535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765576535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5576535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b/>
      <color rgb="FF0070C0"/>
      <sz val="14"/>
      <extLst>
        <ext uri="smNativeData">
          <pm:charSpec xmlns:pm="smNativeData" id="1765576535" fgClr="0070C0" ulstyle="none" kern="1">
            <pm:latin face="Arial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Arial"/>
      <family val="2"/>
      <b/>
      <color rgb="FF002060"/>
      <sz val="14"/>
      <extLst>
        <ext uri="smNativeData">
          <pm:charSpec xmlns:pm="smNativeData" id="1765576535" fgClr="002060" ulstyle="none" kern="1">
            <pm:latin face="Arial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Arial"/>
      <family val="2"/>
      <b/>
      <color rgb="FFFFFFFF"/>
      <sz val="10"/>
      <extLst>
        <ext uri="smNativeData">
          <pm:charSpec xmlns:pm="smNativeData" id="1765576535" fgClr="FFFFFF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color rgb="FFFFFFFF"/>
      <sz val="10"/>
      <extLst>
        <ext uri="smNativeData">
          <pm:charSpec xmlns:pm="smNativeData" id="1765576535" fgClr="FFFFFF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</fonts>
  <fills count="19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002060"/>
        <bgColor rgb="FFFFFFFF"/>
        <extLst>
          <ext uri="smNativeData">
            <pm:shade xmlns:pm="smNativeData" id="1765576535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5576535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5576535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5576535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5576535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5576535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5576535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5576535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5576535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5576535" type="1" fgLvl="100" fgClr="00002060" bgLvl="0" bgClr="00000000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65576535" type="1" fgLvl="100" fgClr="00D8D8D8" bgLvl="0" bgClr="00D9D9D9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65576535" type="1" fgLvl="100" fgClr="00D8D8D8" bgLvl="0" bgClr="00D9D9D9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65576535" type="1" fgLvl="100" fgClr="00FFFFFF" bgLvl="100" bgClr="00000000"/>
          </ext>
        </extLst>
      </patternFill>
    </fill>
  </fills>
  <borders count="18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576535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576535">
            <pm:line position="bottom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6535">
            <pm:line position="top" type="1" style="0" width="20" dist="20" width2="20" rgb="000000"/>
            <pm:line position="bottom" type="1" style="0" width="2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653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653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576535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653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65576535">
            <pm:line position="top" type="1" style="0" width="20" dist="20" width2="20" rgb="000000"/>
            <pm:line position="bottom" type="1" style="0" width="3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65576535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65576535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65576535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5576535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65576535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65576535">
            <pm:line position="top" type="1" style="0" width="3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576535">
            <pm:line position="bottom" type="1" style="0" width="2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576535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5576535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5576535"/>
        </ext>
      </extLst>
    </border>
  </borders>
  <cellStyleXfs count="2">
    <xf numFmtId="0" fontId="0" fillId="0" borderId="0" applyNumberFormat="1" applyFont="1" applyFill="1" applyBorder="1" applyAlignment="1" applyProtection="1"/>
    <xf numFmtId="9" fontId="0" fillId="0" borderId="0" applyNumberFormat="1" applyFont="0" applyFill="0" applyBorder="0" applyAlignment="0" applyProtection="0"/>
  </cellStyleXfs>
  <cellXfs count="37">
    <xf numFmtId="0" fontId="0" fillId="0" borderId="0" xfId="0"/>
    <xf numFmtId="9" fontId="0" fillId="0" borderId="0" xfId="1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 wrapText="1"/>
    </xf>
    <xf numFmtId="9" fontId="1" fillId="0" borderId="3" xfId="1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2" fillId="0" borderId="0" xfId="0" applyFont="1" applyAlignment="1">
      <alignment horizontal="right" vertical="center" wrapText="1"/>
    </xf>
    <xf numFmtId="9" fontId="1" fillId="0" borderId="4" xfId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6" borderId="5" xfId="0" applyFill="1"/>
    <xf numFmtId="0" fontId="0" fillId="6" borderId="5" xfId="0" applyFill="1" applyAlignment="1">
      <alignment horizontal="center" vertical="center"/>
    </xf>
    <xf numFmtId="0" fontId="1" fillId="6" borderId="5" xfId="0" applyFont="1" applyFill="1"/>
    <xf numFmtId="0" fontId="1" fillId="6" borderId="5" xfId="0" applyFont="1" applyFill="1" applyAlignment="1">
      <alignment wrapText="1"/>
    </xf>
    <xf numFmtId="0" fontId="5" fillId="7" borderId="6" xfId="0" applyFont="1" applyFill="1" applyBorder="1" applyAlignment="1">
      <alignment horizontal="center" vertical="center" wrapText="1"/>
    </xf>
    <xf numFmtId="0" fontId="6" fillId="8" borderId="7" xfId="0" applyFont="1" applyFill="1" applyBorder="1" applyAlignment="1">
      <alignment horizontal="center" vertical="center"/>
    </xf>
    <xf numFmtId="0" fontId="6" fillId="9" borderId="8" xfId="0" applyFont="1" applyFill="1" applyBorder="1" applyAlignment="1">
      <alignment horizontal="center" vertical="center"/>
    </xf>
    <xf numFmtId="164" fontId="6" fillId="9" borderId="8" xfId="1" applyNumberFormat="1" applyFont="1" applyFill="1" applyBorder="1" applyAlignment="1">
      <alignment horizontal="center" vertical="center"/>
    </xf>
    <xf numFmtId="9" fontId="6" fillId="10" borderId="9" xfId="1" applyFont="1" applyFill="1" applyBorder="1" applyAlignment="1">
      <alignment horizontal="center" vertical="center"/>
    </xf>
    <xf numFmtId="0" fontId="5" fillId="11" borderId="10" xfId="0" applyFont="1" applyFill="1" applyBorder="1" applyAlignment="1">
      <alignment horizontal="center" vertical="center"/>
    </xf>
    <xf numFmtId="0" fontId="5" fillId="12" borderId="11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top" wrapText="1"/>
    </xf>
    <xf numFmtId="0" fontId="5" fillId="13" borderId="12" xfId="0" applyFont="1" applyFill="1" applyBorder="1" applyAlignment="1">
      <alignment horizontal="center" vertical="center"/>
    </xf>
    <xf numFmtId="0" fontId="5" fillId="7" borderId="6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5" fillId="14" borderId="13" xfId="0" applyFont="1" applyFill="1" applyBorder="1" applyAlignment="1">
      <alignment horizontal="center" vertical="center"/>
    </xf>
    <xf numFmtId="0" fontId="5" fillId="15" borderId="14" xfId="0" applyFont="1" applyFill="1" applyBorder="1" applyAlignment="1">
      <alignment horizontal="center" vertical="center"/>
    </xf>
    <xf numFmtId="0" fontId="5" fillId="13" borderId="12" xfId="0" applyFont="1" applyFill="1" applyBorder="1" applyAlignment="1">
      <alignment horizontal="center" vertical="center" wrapText="1"/>
    </xf>
    <xf numFmtId="0" fontId="3" fillId="16" borderId="15" xfId="0" applyFont="1" applyFill="1" applyBorder="1" applyAlignment="1">
      <alignment horizontal="center" vertical="center" wrapText="1"/>
    </xf>
    <xf numFmtId="0" fontId="3" fillId="17" borderId="16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/>
    </xf>
  </cellXfs>
  <cellStyles count="2">
    <cellStyle name="Normal" xfId="0" builtinId="0" customBuiltin="1"/>
    <cellStyle name="Percent" xfId="1" builtinId="5" customBuiltin="1"/>
  </cellStyles>
  <tableStyles count="0"/>
  <extLst>
    <ext uri="smNativeData">
      <pm:charStyles xmlns:pm="smNativeData" id="1765576535" count="1">
        <pm:charStyle name="Normal" fontId="0" Id="1"/>
      </pm:charStyles>
      <pm:colors xmlns:pm="smNativeData" id="1765576535" count="4">
        <pm:color name="Color 24" rgb="0070C0"/>
        <pm:color name="Color 25" rgb="002060"/>
        <pm:color name="Color 26" rgb="D8D8D8"/>
        <pm:color name="Color 27" rgb="D9D9D9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2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3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4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149860</xdr:colOff>
      <xdr:row>1</xdr:row>
      <xdr:rowOff>207645</xdr:rowOff>
    </xdr:from>
    <xdr:to>
      <xdr:col>1</xdr:col>
      <xdr:colOff>1771015</xdr:colOff>
      <xdr:row>1</xdr:row>
      <xdr:rowOff>899795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V488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iJiJ9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L0AOAABAAAAAQAAADQDlQKsAQAADgIAAPkJAABCBA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1780" y="334010"/>
          <a:ext cx="1621155" cy="69215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12</xdr:col>
      <xdr:colOff>314325</xdr:colOff>
      <xdr:row>1</xdr:row>
      <xdr:rowOff>200025</xdr:rowOff>
    </xdr:from>
    <xdr:to>
      <xdr:col>14</xdr:col>
      <xdr:colOff>398780</xdr:colOff>
      <xdr:row>1</xdr:row>
      <xdr:rowOff>919480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V488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LAAo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DAAAALYAVgIBAAAADgAAAEYD9gGfOQAAAgIAANUIAABtBA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366885" y="326390"/>
          <a:ext cx="1435735" cy="71945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149860</xdr:colOff>
      <xdr:row>1</xdr:row>
      <xdr:rowOff>206375</xdr:rowOff>
    </xdr:from>
    <xdr:to>
      <xdr:col>1</xdr:col>
      <xdr:colOff>1771015</xdr:colOff>
      <xdr:row>1</xdr:row>
      <xdr:rowOff>898525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V488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gDc0L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MoAOAABAAAAAQAAAG4DlQKsAQAADAIAAPkJAABCBA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1780" y="332740"/>
          <a:ext cx="1621155" cy="69215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12</xdr:col>
      <xdr:colOff>314325</xdr:colOff>
      <xdr:row>1</xdr:row>
      <xdr:rowOff>180975</xdr:rowOff>
    </xdr:from>
    <xdr:to>
      <xdr:col>14</xdr:col>
      <xdr:colOff>398780</xdr:colOff>
      <xdr:row>1</xdr:row>
      <xdr:rowOff>901700</xdr:rowOff>
    </xdr:to>
    <xdr:pic macro="">
      <xdr:nvPicPr>
        <xdr:cNvPr id="3" name="Imagen 4"/>
        <xdr:cNvPicPr>
          <a:picLocks noChangeAspect="1"/>
          <a:extLst>
            <a:ext uri="smNativeData">
              <pm:smNativeData xmlns:pm="smNativeData" val="SMDATA_15_V488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DAAAALEAVgIBAAAADgAAAHED9gGfOQAA5AEAANUIAABvBA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366885" y="307340"/>
          <a:ext cx="1435735" cy="72072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149860</xdr:colOff>
      <xdr:row>1</xdr:row>
      <xdr:rowOff>206375</xdr:rowOff>
    </xdr:from>
    <xdr:to>
      <xdr:col>1</xdr:col>
      <xdr:colOff>1771015</xdr:colOff>
      <xdr:row>1</xdr:row>
      <xdr:rowOff>898525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V488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MoAOAABAAAAAQAAAG4DlQKsAQAADAIAAPkJAABCBA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1780" y="332740"/>
          <a:ext cx="1621155" cy="69215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12</xdr:col>
      <xdr:colOff>314325</xdr:colOff>
      <xdr:row>1</xdr:row>
      <xdr:rowOff>180975</xdr:rowOff>
    </xdr:from>
    <xdr:to>
      <xdr:col>14</xdr:col>
      <xdr:colOff>398780</xdr:colOff>
      <xdr:row>1</xdr:row>
      <xdr:rowOff>901700</xdr:rowOff>
    </xdr:to>
    <xdr:pic macro="">
      <xdr:nvPicPr>
        <xdr:cNvPr id="3" name="Imagen 4"/>
        <xdr:cNvPicPr>
          <a:picLocks noChangeAspect="1"/>
          <a:extLst>
            <a:ext uri="smNativeData">
              <pm:smNativeData xmlns:pm="smNativeData" val="SMDATA_15_V488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DAAAALEAVgIBAAAADgAAAHED9gGfOQAA5AEAANUIAABvBA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366885" y="307340"/>
          <a:ext cx="1435735" cy="72072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149860</xdr:colOff>
      <xdr:row>1</xdr:row>
      <xdr:rowOff>207010</xdr:rowOff>
    </xdr:from>
    <xdr:to>
      <xdr:col>1</xdr:col>
      <xdr:colOff>1771015</xdr:colOff>
      <xdr:row>1</xdr:row>
      <xdr:rowOff>899160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V488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lNmD6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MwAOAABAAAAAQAAAHcDlQKsAQAADQIAAPkJAABCBA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1780" y="333375"/>
          <a:ext cx="1621155" cy="69215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12</xdr:col>
      <xdr:colOff>295275</xdr:colOff>
      <xdr:row>1</xdr:row>
      <xdr:rowOff>152400</xdr:rowOff>
    </xdr:from>
    <xdr:to>
      <xdr:col>14</xdr:col>
      <xdr:colOff>379730</xdr:colOff>
      <xdr:row>1</xdr:row>
      <xdr:rowOff>871855</xdr:rowOff>
    </xdr:to>
    <xdr:pic macro="">
      <xdr:nvPicPr>
        <xdr:cNvPr id="3" name="Imagen 4"/>
        <xdr:cNvPicPr>
          <a:picLocks noChangeAspect="1"/>
          <a:extLst>
            <a:ext uri="smNativeData">
              <pm:smNativeData xmlns:pm="smNativeData" val="SMDATA_15_V488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sXZdd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DAAAAJYAMgIBAAAADgAAAFwD3gGBOQAAtwEAANUIAABtBA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347835" y="278765"/>
          <a:ext cx="1435735" cy="71945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comments" Target="../comments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comments" Target="../comments2.xml"/><Relationship Id="rId3" Type="http://schemas.openxmlformats.org/officeDocument/2006/relationships/vmlDrawing" Target="../drawings/vmlDrawing2.vml"/></Relationships>
</file>

<file path=xl/worksheets/_rels/sheet3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comments" Target="../comments3.xml"/><Relationship Id="rId3" Type="http://schemas.openxmlformats.org/officeDocument/2006/relationships/vmlDrawing" Target="../drawings/vmlDrawing3.vml"/></Relationships>
</file>

<file path=xl/worksheets/_rels/sheet4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comments" Target="../comments4.xml"/><Relationship Id="rId3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30"/>
  <sheetViews>
    <sheetView view="normal" zoomScale="75" workbookViewId="0">
      <selection activeCell="E32" sqref="E32"/>
    </sheetView>
  </sheetViews>
  <sheetFormatPr baseColWidth="10" defaultColWidth="11.428571" defaultRowHeight="13.45"/>
  <cols>
    <col min="1" max="1" width="1.714286" customWidth="1" style="2"/>
    <col min="2" max="2" width="38.571429" customWidth="1" style="2"/>
    <col min="3" max="3" width="4.714286" customWidth="1" style="2"/>
    <col min="4" max="4" width="5.571429" customWidth="1" style="2"/>
    <col min="5" max="5" width="21.857143" customWidth="1" style="2"/>
    <col min="6" max="6" width="9.428571" customWidth="1" style="2"/>
    <col min="7" max="13" width="7.571429" customWidth="1" style="2"/>
    <col min="14" max="15" width="11.428571" style="2"/>
    <col min="16" max="16" width="1.714286" customWidth="1" style="2"/>
    <col min="17" max="16384" width="11.428571" style="2"/>
  </cols>
  <sheetData>
    <row r="1" spans="1:16" ht="9.95" customHeight="1">
      <c r="A1" s="15"/>
      <c r="B1" s="15"/>
      <c r="C1" s="16"/>
      <c r="D1" s="16"/>
      <c r="E1" s="16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2" spans="1:16" ht="88.50" customHeight="1">
      <c r="A2" s="15"/>
      <c r="B2" s="33" t="s">
        <v>0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15"/>
    </row>
    <row r="3" spans="1:16">
      <c r="A3" s="17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P3" s="17"/>
    </row>
    <row r="4" spans="1:16">
      <c r="A4" s="17"/>
      <c r="B4" s="3" t="s">
        <v>1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"/>
    </row>
    <row r="5" spans="1:16">
      <c r="A5" s="17"/>
      <c r="B5" s="35" t="s">
        <v>2</v>
      </c>
      <c r="C5" s="35"/>
      <c r="D5" s="35"/>
      <c r="E5" s="35"/>
      <c r="F5" s="36" t="s">
        <v>3</v>
      </c>
      <c r="G5" s="36"/>
      <c r="H5" s="36"/>
      <c r="I5" s="36"/>
      <c r="J5" s="4"/>
      <c r="K5" s="4"/>
      <c r="L5" s="4"/>
      <c r="M5" s="4"/>
      <c r="N5" s="4"/>
      <c r="O5" s="4"/>
      <c r="P5" s="17"/>
    </row>
    <row r="6" spans="1:16">
      <c r="A6" s="17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P6" s="17"/>
    </row>
    <row r="7" spans="1:16">
      <c r="A7" s="17"/>
      <c r="B7" s="5" t="s">
        <v>4</v>
      </c>
      <c r="C7" s="29" t="s">
        <v>5</v>
      </c>
      <c r="D7" s="29"/>
      <c r="E7" s="12" t="s">
        <v>6</v>
      </c>
      <c r="F7" s="6" t="n">
        <v>4</v>
      </c>
      <c r="H7" s="5" t="s">
        <v>7</v>
      </c>
      <c r="I7" s="6" t="n">
        <v>4</v>
      </c>
      <c r="J7" s="5" t="s">
        <v>8</v>
      </c>
      <c r="K7" s="5"/>
      <c r="L7" s="5"/>
      <c r="M7" s="29" t="s">
        <v>9</v>
      </c>
      <c r="N7" s="29"/>
      <c r="O7" s="29"/>
      <c r="P7" s="17"/>
    </row>
    <row r="8" spans="1:16">
      <c r="A8" s="17"/>
      <c r="P8" s="17"/>
    </row>
    <row r="9" spans="1:16">
      <c r="A9" s="17"/>
      <c r="B9" s="5" t="s">
        <v>10</v>
      </c>
      <c r="C9" s="29" t="s">
        <v>11</v>
      </c>
      <c r="D9" s="29"/>
      <c r="E9" s="29"/>
      <c r="F9" s="29"/>
      <c r="G9" s="29"/>
      <c r="H9" s="29"/>
      <c r="I9" s="29"/>
      <c r="J9" s="29"/>
      <c r="K9" s="29"/>
      <c r="L9" s="29"/>
      <c r="M9" s="29"/>
      <c r="P9" s="17"/>
    </row>
    <row r="10" spans="1:16">
      <c r="A10" s="17"/>
      <c r="C10" s="7"/>
      <c r="D10" s="7"/>
      <c r="F10" s="7"/>
      <c r="G10" s="7"/>
      <c r="H10" s="7"/>
      <c r="I10" s="7"/>
      <c r="J10" s="7"/>
      <c r="K10" s="7"/>
      <c r="L10" s="7"/>
      <c r="P10" s="17"/>
    </row>
    <row r="11" spans="1:16">
      <c r="A11" s="17"/>
      <c r="B11" s="30" t="s">
        <v>12</v>
      </c>
      <c r="C11" s="32" t="s">
        <v>13</v>
      </c>
      <c r="D11" s="32" t="s">
        <v>14</v>
      </c>
      <c r="E11" s="27" t="s">
        <v>15</v>
      </c>
      <c r="F11" s="27" t="s">
        <v>16</v>
      </c>
      <c r="G11" s="27" t="s">
        <v>17</v>
      </c>
      <c r="H11" s="27"/>
      <c r="I11" s="27" t="s">
        <v>18</v>
      </c>
      <c r="J11" s="27" t="s">
        <v>19</v>
      </c>
      <c r="K11" s="27" t="s">
        <v>20</v>
      </c>
      <c r="L11" s="27" t="s">
        <v>21</v>
      </c>
      <c r="M11" s="27" t="s">
        <v>22</v>
      </c>
      <c r="N11" s="27" t="s">
        <v>23</v>
      </c>
      <c r="O11" s="24" t="s">
        <v>24</v>
      </c>
      <c r="P11" s="17"/>
    </row>
    <row r="12" spans="1:16">
      <c r="A12" s="17"/>
      <c r="B12" s="31"/>
      <c r="C12" s="19"/>
      <c r="D12" s="19"/>
      <c r="E12" s="28"/>
      <c r="F12" s="28"/>
      <c r="G12" s="19" t="s">
        <v>25</v>
      </c>
      <c r="H12" s="19" t="s">
        <v>26</v>
      </c>
      <c r="I12" s="28"/>
      <c r="J12" s="28"/>
      <c r="K12" s="28"/>
      <c r="L12" s="28"/>
      <c r="M12" s="28"/>
      <c r="N12" s="28"/>
      <c r="O12" s="25"/>
      <c r="P12" s="17"/>
    </row>
    <row r="13" spans="1:16" s="11" customFormat="1">
      <c r="A13" s="18"/>
      <c r="B13" s="8" t="s">
        <v>27</v>
      </c>
      <c r="C13" s="9" t="s">
        <v>24</v>
      </c>
      <c r="D13" s="9" t="s">
        <v>28</v>
      </c>
      <c r="E13" s="9" t="s">
        <v>29</v>
      </c>
      <c r="F13" s="9" t="n">
        <v>33</v>
      </c>
      <c r="G13" s="9" t="n">
        <v>33</v>
      </c>
      <c r="H13" s="9"/>
      <c r="I13" s="10" t="n">
        <v>1</v>
      </c>
      <c r="J13" s="9" t="n">
        <v>0</v>
      </c>
      <c r="K13" s="10" t="n">
        <v>0</v>
      </c>
      <c r="L13" s="9" t="n">
        <v>0</v>
      </c>
      <c r="M13" s="10">
        <f>L13/F13</f>
        <v>0</v>
      </c>
      <c r="N13" s="9" t="n">
        <v>74.7000000000000028</v>
      </c>
      <c r="O13" s="13" t="n">
        <v>0.242399999999999993</v>
      </c>
      <c r="P13" s="18"/>
    </row>
    <row r="14" spans="1:16" s="11" customFormat="1">
      <c r="A14" s="18"/>
      <c r="B14" s="8" t="s">
        <v>30</v>
      </c>
      <c r="C14" s="9" t="s">
        <v>24</v>
      </c>
      <c r="D14" s="9" t="s">
        <v>31</v>
      </c>
      <c r="E14" s="9" t="s">
        <v>29</v>
      </c>
      <c r="F14" s="9" t="n">
        <v>32</v>
      </c>
      <c r="G14" s="9" t="n">
        <v>32</v>
      </c>
      <c r="H14" s="9"/>
      <c r="I14" s="10" t="n">
        <v>1</v>
      </c>
      <c r="J14" s="9" t="n">
        <v>0</v>
      </c>
      <c r="K14" s="10" t="n">
        <v>0</v>
      </c>
      <c r="L14" s="9" t="n">
        <v>0</v>
      </c>
      <c r="M14" s="10">
        <f>L14/F14</f>
        <v>0</v>
      </c>
      <c r="N14" s="9" t="n">
        <v>77.5</v>
      </c>
      <c r="O14" s="13" t="n">
        <v>0.25</v>
      </c>
      <c r="P14" s="18"/>
    </row>
    <row r="15" spans="1:16" s="11" customFormat="1">
      <c r="A15" s="18"/>
      <c r="B15" s="8" t="s">
        <v>32</v>
      </c>
      <c r="C15" s="9" t="s">
        <v>24</v>
      </c>
      <c r="D15" s="9" t="s">
        <v>33</v>
      </c>
      <c r="E15" s="9" t="s">
        <v>29</v>
      </c>
      <c r="F15" s="9" t="n">
        <v>16</v>
      </c>
      <c r="G15" s="9" t="n">
        <v>16</v>
      </c>
      <c r="H15" s="9"/>
      <c r="I15" s="10" t="n">
        <v>1</v>
      </c>
      <c r="J15" s="9" t="n">
        <v>0</v>
      </c>
      <c r="K15" s="10" t="n">
        <v>0</v>
      </c>
      <c r="L15" s="9" t="n">
        <v>0</v>
      </c>
      <c r="M15" s="10" t="n">
        <v>0</v>
      </c>
      <c r="N15" s="9" t="n">
        <v>84.0625</v>
      </c>
      <c r="O15" s="13" t="n">
        <v>0.375</v>
      </c>
      <c r="P15" s="18"/>
    </row>
    <row r="16" spans="1:16" s="11" customFormat="1">
      <c r="A16" s="18"/>
      <c r="B16" s="8" t="s">
        <v>34</v>
      </c>
      <c r="C16" s="9" t="s">
        <v>24</v>
      </c>
      <c r="D16" s="9" t="s">
        <v>31</v>
      </c>
      <c r="E16" s="9" t="s">
        <v>29</v>
      </c>
      <c r="F16" s="9" t="n">
        <v>35</v>
      </c>
      <c r="G16" s="9" t="n">
        <v>35</v>
      </c>
      <c r="H16" s="9"/>
      <c r="I16" s="10" t="n">
        <v>1</v>
      </c>
      <c r="J16" s="9" t="n">
        <v>0</v>
      </c>
      <c r="K16" s="10" t="n">
        <v>0</v>
      </c>
      <c r="L16" s="9" t="n">
        <v>0</v>
      </c>
      <c r="M16" s="10" t="n">
        <v>0</v>
      </c>
      <c r="N16" s="9" t="n">
        <v>77.7099999999999937</v>
      </c>
      <c r="O16" s="13" t="n">
        <v>0.314300000000000024</v>
      </c>
      <c r="P16" s="18"/>
    </row>
    <row r="17" spans="1:16" s="11" customFormat="1">
      <c r="A17" s="18"/>
      <c r="B17" s="8"/>
      <c r="C17" s="9"/>
      <c r="D17" s="9"/>
      <c r="E17" s="9"/>
      <c r="F17" s="9"/>
      <c r="G17" s="9"/>
      <c r="H17" s="9" t="n">
        <v>0</v>
      </c>
      <c r="I17" s="10" t="e">
        <f>(G17+H17)/F17</f>
        <v>#DIV/0!</v>
      </c>
      <c r="J17" s="9">
        <f>(F17-SUM(G17:H17))-L17</f>
        <v>0</v>
      </c>
      <c r="K17" s="10" t="e">
        <f>J17/F17</f>
        <v>#DIV/0!</v>
      </c>
      <c r="L17" s="9"/>
      <c r="M17" s="10" t="e">
        <f>L17/F17</f>
        <v>#DIV/0!</v>
      </c>
      <c r="N17" s="9"/>
      <c r="O17" s="13"/>
      <c r="P17" s="18"/>
    </row>
    <row r="18" spans="1:16" s="11" customFormat="1">
      <c r="A18" s="18"/>
      <c r="B18" s="8"/>
      <c r="C18" s="9"/>
      <c r="D18" s="9"/>
      <c r="E18" s="9"/>
      <c r="F18" s="9"/>
      <c r="G18" s="9"/>
      <c r="H18" s="9" t="n">
        <v>0</v>
      </c>
      <c r="I18" s="10" t="e">
        <f>(G18+H18)/F18</f>
        <v>#DIV/0!</v>
      </c>
      <c r="J18" s="9">
        <f>(F18-SUM(G18:H18))-L18</f>
        <v>0</v>
      </c>
      <c r="K18" s="10" t="e">
        <f>J18/F18</f>
        <v>#DIV/0!</v>
      </c>
      <c r="L18" s="9"/>
      <c r="M18" s="10" t="e">
        <f>L18/F18</f>
        <v>#DIV/0!</v>
      </c>
      <c r="N18" s="9"/>
      <c r="O18" s="13"/>
      <c r="P18" s="18"/>
    </row>
    <row r="19" spans="1:16" s="11" customFormat="1">
      <c r="A19" s="18"/>
      <c r="B19" s="8"/>
      <c r="C19" s="9"/>
      <c r="D19" s="9"/>
      <c r="E19" s="9"/>
      <c r="F19" s="9"/>
      <c r="G19" s="9"/>
      <c r="H19" s="9" t="n">
        <v>0</v>
      </c>
      <c r="I19" s="10" t="e">
        <f>(G19+H19)/F19</f>
        <v>#DIV/0!</v>
      </c>
      <c r="J19" s="9">
        <f>(F19-SUM(G19:H19))-L19</f>
        <v>0</v>
      </c>
      <c r="K19" s="10" t="e">
        <f>J19/F19</f>
        <v>#DIV/0!</v>
      </c>
      <c r="L19" s="9"/>
      <c r="M19" s="10" t="e">
        <f>L19/F19</f>
        <v>#DIV/0!</v>
      </c>
      <c r="N19" s="9"/>
      <c r="O19" s="13"/>
      <c r="P19" s="18"/>
    </row>
    <row r="20" spans="1:16" s="11" customFormat="1">
      <c r="A20" s="18"/>
      <c r="B20" s="8"/>
      <c r="C20" s="9"/>
      <c r="D20" s="9"/>
      <c r="E20" s="9"/>
      <c r="F20" s="9"/>
      <c r="G20" s="9"/>
      <c r="H20" s="9" t="n">
        <v>0</v>
      </c>
      <c r="I20" s="10" t="e">
        <f>(G20+H20)/F20</f>
        <v>#DIV/0!</v>
      </c>
      <c r="J20" s="9">
        <f>(F20-SUM(G20:H20))-L20</f>
        <v>0</v>
      </c>
      <c r="K20" s="10" t="e">
        <f>J20/F20</f>
        <v>#DIV/0!</v>
      </c>
      <c r="L20" s="9"/>
      <c r="M20" s="10" t="e">
        <f>L20/F20</f>
        <v>#DIV/0!</v>
      </c>
      <c r="N20" s="9"/>
      <c r="O20" s="13"/>
      <c r="P20" s="18"/>
    </row>
    <row r="21" spans="1:16" s="11" customFormat="1">
      <c r="A21" s="18"/>
      <c r="B21" s="8"/>
      <c r="C21" s="9"/>
      <c r="D21" s="9"/>
      <c r="E21" s="9"/>
      <c r="F21" s="9"/>
      <c r="G21" s="9"/>
      <c r="H21" s="9" t="n">
        <v>0</v>
      </c>
      <c r="I21" s="10" t="e">
        <f>(G21+H21)/F21</f>
        <v>#DIV/0!</v>
      </c>
      <c r="J21" s="9">
        <f>(F21-SUM(G21:H21))-L21</f>
        <v>0</v>
      </c>
      <c r="K21" s="10" t="e">
        <f>J21/F21</f>
        <v>#DIV/0!</v>
      </c>
      <c r="L21" s="9"/>
      <c r="M21" s="10" t="e">
        <f>L21/F21</f>
        <v>#DIV/0!</v>
      </c>
      <c r="N21" s="9"/>
      <c r="O21" s="13"/>
      <c r="P21" s="18"/>
    </row>
    <row r="22" spans="1:16" s="11" customFormat="1">
      <c r="A22" s="18"/>
      <c r="B22" s="8"/>
      <c r="C22" s="9"/>
      <c r="D22" s="9"/>
      <c r="E22" s="9"/>
      <c r="F22" s="9"/>
      <c r="G22" s="9"/>
      <c r="H22" s="9" t="n">
        <v>0</v>
      </c>
      <c r="I22" s="10" t="e">
        <f>(G22+H22)/F22</f>
        <v>#DIV/0!</v>
      </c>
      <c r="J22" s="9">
        <f>(F22-SUM(G22:H22))-L22</f>
        <v>0</v>
      </c>
      <c r="K22" s="10" t="e">
        <f>J22/F22</f>
        <v>#DIV/0!</v>
      </c>
      <c r="L22" s="9"/>
      <c r="M22" s="10" t="e">
        <f>L22/F22</f>
        <v>#DIV/0!</v>
      </c>
      <c r="N22" s="9"/>
      <c r="O22" s="13"/>
      <c r="P22" s="18"/>
    </row>
    <row r="23" spans="1:16" s="11" customFormat="1">
      <c r="A23" s="18"/>
      <c r="B23" s="8"/>
      <c r="C23" s="9"/>
      <c r="D23" s="9"/>
      <c r="E23" s="9"/>
      <c r="F23" s="9"/>
      <c r="G23" s="9"/>
      <c r="H23" s="9" t="n">
        <v>0</v>
      </c>
      <c r="I23" s="10" t="e">
        <f>(G23+H23)/F23</f>
        <v>#DIV/0!</v>
      </c>
      <c r="J23" s="9">
        <f>(F23-SUM(G23:H23))-L23</f>
        <v>0</v>
      </c>
      <c r="K23" s="10" t="e">
        <f>J23/F23</f>
        <v>#DIV/0!</v>
      </c>
      <c r="L23" s="9"/>
      <c r="M23" s="10" t="e">
        <f>L23/F23</f>
        <v>#DIV/0!</v>
      </c>
      <c r="N23" s="9"/>
      <c r="O23" s="13"/>
      <c r="P23" s="18"/>
    </row>
    <row r="24" spans="1:16" s="11" customFormat="1">
      <c r="A24" s="18"/>
      <c r="B24" s="8"/>
      <c r="C24" s="9"/>
      <c r="D24" s="9"/>
      <c r="E24" s="9"/>
      <c r="F24" s="9"/>
      <c r="G24" s="9"/>
      <c r="H24" s="9" t="n">
        <v>0</v>
      </c>
      <c r="I24" s="10" t="e">
        <f>(G24+H24)/F24</f>
        <v>#DIV/0!</v>
      </c>
      <c r="J24" s="9">
        <f>(F24-SUM(G24:H24))-L24</f>
        <v>0</v>
      </c>
      <c r="K24" s="10" t="e">
        <f>J24/F24</f>
        <v>#DIV/0!</v>
      </c>
      <c r="L24" s="9"/>
      <c r="M24" s="10" t="e">
        <f>L24/F24</f>
        <v>#DIV/0!</v>
      </c>
      <c r="N24" s="9"/>
      <c r="O24" s="13"/>
      <c r="P24" s="18"/>
    </row>
    <row r="25" spans="1:16" s="11" customFormat="1">
      <c r="A25" s="18"/>
      <c r="B25" s="8"/>
      <c r="C25" s="9"/>
      <c r="D25" s="9"/>
      <c r="E25" s="9"/>
      <c r="F25" s="9"/>
      <c r="G25" s="9"/>
      <c r="H25" s="9" t="n">
        <v>0</v>
      </c>
      <c r="I25" s="10" t="e">
        <f>(G25+H25)/F25</f>
        <v>#DIV/0!</v>
      </c>
      <c r="J25" s="9">
        <f>(F25-SUM(G25:H25))-L25</f>
        <v>0</v>
      </c>
      <c r="K25" s="10" t="e">
        <f>J25/F25</f>
        <v>#DIV/0!</v>
      </c>
      <c r="L25" s="9"/>
      <c r="M25" s="10" t="e">
        <f>L25/F25</f>
        <v>#DIV/0!</v>
      </c>
      <c r="N25" s="9"/>
      <c r="O25" s="13"/>
      <c r="P25" s="18"/>
    </row>
    <row r="26" spans="1:16" s="11" customFormat="1" ht="16.50" customHeight="1">
      <c r="A26" s="18"/>
      <c r="B26" s="8"/>
      <c r="C26" s="9"/>
      <c r="D26" s="9"/>
      <c r="E26" s="9"/>
      <c r="F26" s="9"/>
      <c r="G26" s="9"/>
      <c r="H26" s="9" t="n">
        <v>0</v>
      </c>
      <c r="I26" s="10" t="e">
        <f>(G26+H26)/F26</f>
        <v>#DIV/0!</v>
      </c>
      <c r="J26" s="9">
        <f>(F26-SUM(G26:H26))-L26</f>
        <v>0</v>
      </c>
      <c r="K26" s="10" t="e">
        <f>J26/F26</f>
        <v>#DIV/0!</v>
      </c>
      <c r="L26" s="9"/>
      <c r="M26" s="10" t="e">
        <f>L26/F26</f>
        <v>#DIV/0!</v>
      </c>
      <c r="N26" s="9"/>
      <c r="O26" s="13"/>
      <c r="P26" s="18"/>
    </row>
    <row r="27" spans="1:16">
      <c r="A27" s="17"/>
      <c r="B27" s="20" t="s">
        <v>35</v>
      </c>
      <c r="C27" s="21" t="s">
        <v>36</v>
      </c>
      <c r="D27" s="21" t="s">
        <v>36</v>
      </c>
      <c r="E27" s="21" t="s">
        <v>36</v>
      </c>
      <c r="F27" s="21">
        <f>SUM(F13:F26)</f>
        <v>116</v>
      </c>
      <c r="G27" s="21">
        <f>SUM(G13:G26)</f>
        <v>116</v>
      </c>
      <c r="H27" s="21">
        <f>SUM(H13:H26)</f>
        <v>0</v>
      </c>
      <c r="I27" s="22">
        <f>SUM(G27:H27)/F27</f>
        <v>1</v>
      </c>
      <c r="J27" s="21">
        <f>(F27-SUM(G27:H27))-L27</f>
        <v>0</v>
      </c>
      <c r="K27" s="22">
        <f>J27/F27</f>
        <v>0</v>
      </c>
      <c r="L27" s="21">
        <f>SUM(L13:L26)</f>
        <v>0</v>
      </c>
      <c r="M27" s="22">
        <f>L27/F27</f>
        <v>0</v>
      </c>
      <c r="N27" s="21">
        <f>AVERAGE(N13:N26)</f>
        <v>78.4931250000000063</v>
      </c>
      <c r="O27" s="23">
        <f>AVERAGE(O13:O26)</f>
        <v>0.295425000000000004</v>
      </c>
      <c r="P27" s="17"/>
    </row>
    <row r="28" spans="1:16">
      <c r="A28" s="17"/>
      <c r="P28" s="17"/>
    </row>
    <row r="29" spans="1:16" ht="120" customHeight="1">
      <c r="A29" s="17"/>
      <c r="B29" s="26" t="s">
        <v>37</v>
      </c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17"/>
    </row>
    <row r="30" spans="1:16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</row>
  </sheetData>
  <mergeCells count="22">
    <mergeCell ref="B2:O2"/>
    <mergeCell ref="B4:O4"/>
    <mergeCell ref="B5:E5"/>
    <mergeCell ref="F5:I5"/>
    <mergeCell ref="C7:D7"/>
    <mergeCell ref="J7:L7"/>
    <mergeCell ref="M7:O7"/>
    <mergeCell ref="C9:M9"/>
    <mergeCell ref="G11:H11"/>
    <mergeCell ref="B11:B12"/>
    <mergeCell ref="C11:C12"/>
    <mergeCell ref="D11:D12"/>
    <mergeCell ref="E11:E12"/>
    <mergeCell ref="F11:F12"/>
    <mergeCell ref="I11:I12"/>
    <mergeCell ref="J11:J12"/>
    <mergeCell ref="K11:K12"/>
    <mergeCell ref="L11:L12"/>
    <mergeCell ref="M11:M12"/>
    <mergeCell ref="N11:N12"/>
    <mergeCell ref="O11:O12"/>
    <mergeCell ref="B29:O29"/>
  </mergeCells>
  <printOptions horizontalCentered="1">
    <extLst>
      <ext uri="smNativeData">
        <pm:pageFlags xmlns:pm="smNativeData" id="1765576535" printRowHead="0" printColHead="0" printHeadLine="0" printFootLine="0" autoHeightHeader="0" autoHeightFooter="0" fitToPageBoth="1"/>
      </ext>
    </extLst>
  </printOptions>
  <pageMargins left="0.315278" right="0.315278" top="0.354167" bottom="0.669444" header="0.315278" footer="0.315278"/>
  <pageSetup paperSize="1" scale="82" fitToWidth="0" fitToHeight="1" orientation="landscape"/>
  <headerFooter>
    <extLst>
      <ext uri="smNativeData">
        <pm:header xmlns:pm="smNativeData" id="1765576535" l="56" r="56" t="56" b="56" borderId="0" fillId="0" vertical="0"/>
        <pm:footer xmlns:pm="smNativeData" id="1765576535" l="56" r="56" t="56" b="56" borderId="0" fillId="0" vertical="2"/>
        <pm:paperBin xmlns:pm="smNativeData" id="1765576535" Id="0" type="0" value="0"/>
        <pm:paperBin xmlns:pm="smNativeData" id="1765576535" Id="1" type="0" value="0"/>
      </ext>
    </extLst>
  </headerFooter>
  <drawing r:id="rId1"/>
  <legacyDrawing r:id="rId3"/>
  <extLst>
    <ext uri="smNativeData">
      <pm:sheetPrefs xmlns:pm="smNativeData" day="176557653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30"/>
  <sheetViews>
    <sheetView view="normal" workbookViewId="0">
      <selection activeCell="G18" sqref="G18"/>
    </sheetView>
  </sheetViews>
  <sheetFormatPr baseColWidth="10" defaultColWidth="11.428571" defaultRowHeight="13.45"/>
  <cols>
    <col min="1" max="1" width="1.714286" customWidth="1" style="2"/>
    <col min="2" max="2" width="38.571429" customWidth="1" style="2"/>
    <col min="3" max="3" width="4.714286" customWidth="1" style="2"/>
    <col min="4" max="4" width="5.571429" customWidth="1" style="2"/>
    <col min="5" max="5" width="21.857143" customWidth="1" style="2"/>
    <col min="6" max="6" width="9.428571" customWidth="1" style="2"/>
    <col min="7" max="13" width="7.571429" customWidth="1" style="2"/>
    <col min="14" max="15" width="11.428571" style="2"/>
    <col min="16" max="16" width="1.714286" customWidth="1" style="2"/>
    <col min="17" max="16384" width="11.428571" style="2"/>
  </cols>
  <sheetData>
    <row r="1" spans="1:16" ht="9.95" customHeight="1">
      <c r="A1" s="15"/>
      <c r="B1" s="15"/>
      <c r="C1" s="16"/>
      <c r="D1" s="16"/>
      <c r="E1" s="16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2" spans="1:16" ht="82.50" customHeight="1">
      <c r="A2" s="15"/>
      <c r="B2" s="33" t="s">
        <v>38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15"/>
    </row>
    <row r="3" spans="1:16">
      <c r="A3" s="17"/>
      <c r="B3" s="3"/>
      <c r="C3" s="3"/>
      <c r="D3" s="3"/>
      <c r="F3" s="3"/>
      <c r="G3" s="3"/>
      <c r="H3" s="3"/>
      <c r="I3" s="3"/>
      <c r="J3" s="3"/>
      <c r="K3" s="3"/>
      <c r="L3" s="3"/>
      <c r="P3" s="17"/>
    </row>
    <row r="4" spans="1:16">
      <c r="A4" s="17"/>
      <c r="B4" s="3" t="s">
        <v>1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"/>
    </row>
    <row r="5" spans="1:16">
      <c r="A5" s="17"/>
      <c r="B5" s="35" t="s">
        <v>39</v>
      </c>
      <c r="C5" s="35"/>
      <c r="D5" s="35"/>
      <c r="E5" s="35"/>
      <c r="F5" s="36" t="str">
        <f>'1'!F5</f>
        <v>CIENCIAS BASICAS</v>
      </c>
      <c r="G5" s="36"/>
      <c r="H5" s="36"/>
      <c r="I5" s="36"/>
      <c r="J5" s="4"/>
      <c r="K5" s="4"/>
      <c r="L5" s="4"/>
      <c r="M5" s="4"/>
      <c r="N5" s="4"/>
      <c r="O5" s="4"/>
      <c r="P5" s="17"/>
    </row>
    <row r="6" spans="1:16">
      <c r="A6" s="17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P6" s="17"/>
    </row>
    <row r="7" spans="1:16">
      <c r="A7" s="17"/>
      <c r="B7" s="5" t="s">
        <v>4</v>
      </c>
      <c r="C7" s="29" t="s">
        <v>40</v>
      </c>
      <c r="D7" s="29"/>
      <c r="E7" s="12" t="s">
        <v>6</v>
      </c>
      <c r="F7" s="6">
        <f>'1'!F7</f>
        <v>4</v>
      </c>
      <c r="H7" s="5" t="s">
        <v>7</v>
      </c>
      <c r="I7" s="6">
        <f>'1'!I7</f>
        <v>4</v>
      </c>
      <c r="J7" s="5" t="s">
        <v>8</v>
      </c>
      <c r="K7" s="5"/>
      <c r="L7" s="5"/>
      <c r="M7" s="29" t="str">
        <f>'1'!M7</f>
        <v>AGOSTO-DICIEMBRE 2025</v>
      </c>
      <c r="N7" s="29"/>
      <c r="O7" s="29"/>
      <c r="P7" s="17"/>
    </row>
    <row r="8" spans="1:16">
      <c r="A8" s="17"/>
      <c r="P8" s="17"/>
    </row>
    <row r="9" spans="1:16">
      <c r="A9" s="17"/>
      <c r="B9" s="5" t="s">
        <v>10</v>
      </c>
      <c r="C9" s="29" t="str">
        <f>'1'!C9</f>
        <v>ERICK DE JESUS TELLEZ VERA</v>
      </c>
      <c r="D9" s="29"/>
      <c r="E9" s="29"/>
      <c r="F9" s="29"/>
      <c r="G9" s="29"/>
      <c r="H9" s="29"/>
      <c r="I9" s="29"/>
      <c r="J9" s="29"/>
      <c r="K9" s="29"/>
      <c r="L9" s="29"/>
      <c r="M9" s="29"/>
      <c r="P9" s="17"/>
    </row>
    <row r="10" spans="1:16">
      <c r="A10" s="17"/>
      <c r="C10" s="7"/>
      <c r="D10" s="7"/>
      <c r="F10" s="7"/>
      <c r="G10" s="7"/>
      <c r="H10" s="7"/>
      <c r="I10" s="7"/>
      <c r="J10" s="7"/>
      <c r="K10" s="7"/>
      <c r="L10" s="7"/>
      <c r="P10" s="17"/>
    </row>
    <row r="11" spans="1:16">
      <c r="A11" s="17"/>
      <c r="B11" s="30" t="s">
        <v>12</v>
      </c>
      <c r="C11" s="32" t="s">
        <v>13</v>
      </c>
      <c r="D11" s="32" t="s">
        <v>14</v>
      </c>
      <c r="E11" s="27" t="s">
        <v>15</v>
      </c>
      <c r="F11" s="27" t="s">
        <v>16</v>
      </c>
      <c r="G11" s="27" t="s">
        <v>17</v>
      </c>
      <c r="H11" s="27"/>
      <c r="I11" s="27" t="s">
        <v>18</v>
      </c>
      <c r="J11" s="27" t="s">
        <v>19</v>
      </c>
      <c r="K11" s="27" t="s">
        <v>20</v>
      </c>
      <c r="L11" s="27" t="s">
        <v>21</v>
      </c>
      <c r="M11" s="27" t="s">
        <v>22</v>
      </c>
      <c r="N11" s="27" t="s">
        <v>23</v>
      </c>
      <c r="O11" s="24" t="s">
        <v>24</v>
      </c>
      <c r="P11" s="17"/>
    </row>
    <row r="12" spans="1:16">
      <c r="A12" s="17"/>
      <c r="B12" s="31"/>
      <c r="C12" s="19"/>
      <c r="D12" s="19"/>
      <c r="E12" s="28"/>
      <c r="F12" s="28"/>
      <c r="G12" s="19" t="s">
        <v>25</v>
      </c>
      <c r="H12" s="19" t="s">
        <v>26</v>
      </c>
      <c r="I12" s="28"/>
      <c r="J12" s="28"/>
      <c r="K12" s="28"/>
      <c r="L12" s="28"/>
      <c r="M12" s="28"/>
      <c r="N12" s="28"/>
      <c r="O12" s="25"/>
      <c r="P12" s="17"/>
    </row>
    <row r="13" spans="1:16" s="11" customFormat="1">
      <c r="A13" s="18"/>
      <c r="B13" s="14" t="str">
        <f>'1'!B13</f>
        <v>CALCULO DIFERENCIAL</v>
      </c>
      <c r="C13" s="9" t="s">
        <v>41</v>
      </c>
      <c r="D13" s="9" t="str">
        <f>'1'!D13</f>
        <v>110 A</v>
      </c>
      <c r="E13" s="9" t="str">
        <f>'1'!E13</f>
        <v>IINF</v>
      </c>
      <c r="F13" s="9">
        <f>'1'!F13</f>
        <v>33</v>
      </c>
      <c r="G13" s="9"/>
      <c r="H13" s="9" t="n">
        <v>0</v>
      </c>
      <c r="I13" s="10">
        <f>(G13+H13)/F13</f>
        <v>0</v>
      </c>
      <c r="J13" s="9" t="n">
        <v>0</v>
      </c>
      <c r="K13" s="10">
        <f>J13/F13</f>
        <v>0</v>
      </c>
      <c r="L13" s="9" t="n">
        <v>0</v>
      </c>
      <c r="M13" s="10">
        <f>L13/F13</f>
        <v>0</v>
      </c>
      <c r="N13" s="9" t="n">
        <v>100</v>
      </c>
      <c r="O13" s="13" t="n">
        <v>1</v>
      </c>
      <c r="P13" s="18"/>
    </row>
    <row r="14" spans="1:16" s="11" customFormat="1">
      <c r="A14" s="18"/>
      <c r="B14" s="14" t="str">
        <f>'1'!B14</f>
        <v>PROBABILIDAD Y ESTADISTICA</v>
      </c>
      <c r="C14" s="9" t="s">
        <v>41</v>
      </c>
      <c r="D14" s="9" t="str">
        <f>'1'!D14</f>
        <v>310 A</v>
      </c>
      <c r="E14" s="9" t="str">
        <f>'1'!E14</f>
        <v>IINF</v>
      </c>
      <c r="F14" s="9">
        <f>'1'!F14</f>
        <v>32</v>
      </c>
      <c r="G14" s="9"/>
      <c r="H14" s="9" t="n">
        <v>0</v>
      </c>
      <c r="I14" s="10">
        <f>(G14+H14)/F14</f>
        <v>0</v>
      </c>
      <c r="J14" s="9" t="n">
        <v>0</v>
      </c>
      <c r="K14" s="10">
        <f>J14/F14</f>
        <v>0</v>
      </c>
      <c r="L14" s="9" t="n">
        <v>0</v>
      </c>
      <c r="M14" s="10">
        <f>L14/F14</f>
        <v>0</v>
      </c>
      <c r="N14" s="9" t="n">
        <v>100</v>
      </c>
      <c r="O14" s="13" t="n">
        <v>1</v>
      </c>
      <c r="P14" s="18"/>
    </row>
    <row r="15" spans="1:16" s="11" customFormat="1">
      <c r="A15" s="18"/>
      <c r="B15" s="14" t="str">
        <f>'1'!B15</f>
        <v>CRIPTOGRAFIA</v>
      </c>
      <c r="C15" s="9" t="s">
        <v>41</v>
      </c>
      <c r="D15" s="9" t="str">
        <f>'1'!D15</f>
        <v>910 B</v>
      </c>
      <c r="E15" s="9" t="str">
        <f>'1'!E15</f>
        <v>IINF</v>
      </c>
      <c r="F15" s="9">
        <f>'1'!F15</f>
        <v>16</v>
      </c>
      <c r="G15" s="9"/>
      <c r="H15" s="9" t="n">
        <v>0</v>
      </c>
      <c r="I15" s="10">
        <f>(G15+H15)/F15</f>
        <v>0</v>
      </c>
      <c r="J15" s="9" t="n">
        <v>0</v>
      </c>
      <c r="K15" s="10">
        <f>J15/F15</f>
        <v>0</v>
      </c>
      <c r="L15" s="9" t="n">
        <v>0</v>
      </c>
      <c r="M15" s="10">
        <f>L15/F15</f>
        <v>0</v>
      </c>
      <c r="N15" s="9" t="n">
        <v>100</v>
      </c>
      <c r="O15" s="13" t="n">
        <v>1</v>
      </c>
      <c r="P15" s="18"/>
    </row>
    <row r="16" spans="1:16" s="11" customFormat="1">
      <c r="A16" s="18"/>
      <c r="B16" s="14" t="str">
        <f>'1'!B16</f>
        <v>ALGEBRA LINEAL</v>
      </c>
      <c r="C16" s="9" t="s">
        <v>41</v>
      </c>
      <c r="D16" s="9" t="str">
        <f>'1'!D16</f>
        <v>310 A</v>
      </c>
      <c r="E16" s="9" t="str">
        <f>'1'!E16</f>
        <v>IINF</v>
      </c>
      <c r="F16" s="9">
        <f>'1'!F16</f>
        <v>35</v>
      </c>
      <c r="G16" s="9"/>
      <c r="H16" s="9" t="n">
        <v>0</v>
      </c>
      <c r="I16" s="10">
        <f>(G16+H16)/F16</f>
        <v>0</v>
      </c>
      <c r="J16" s="9" t="n">
        <v>0</v>
      </c>
      <c r="K16" s="10">
        <f>J16/F16</f>
        <v>0</v>
      </c>
      <c r="L16" s="9" t="n">
        <v>0</v>
      </c>
      <c r="M16" s="10">
        <f>L16/F16</f>
        <v>0</v>
      </c>
      <c r="N16" s="9" t="n">
        <v>100</v>
      </c>
      <c r="O16" s="13" t="n">
        <v>1</v>
      </c>
      <c r="P16" s="18"/>
    </row>
    <row r="17" spans="1:16" s="11" customFormat="1">
      <c r="A17" s="18"/>
      <c r="B17" s="14"/>
      <c r="C17" s="9"/>
      <c r="D17" s="9"/>
      <c r="E17" s="9"/>
      <c r="F17" s="9"/>
      <c r="G17" s="9"/>
      <c r="H17" s="9"/>
      <c r="I17" s="10"/>
      <c r="J17" s="9"/>
      <c r="K17" s="10"/>
      <c r="L17" s="9"/>
      <c r="M17" s="10"/>
      <c r="N17" s="9"/>
      <c r="O17" s="13"/>
      <c r="P17" s="18"/>
    </row>
    <row r="18" spans="1:16" s="11" customFormat="1">
      <c r="A18" s="18"/>
      <c r="B18" s="14"/>
      <c r="C18" s="9"/>
      <c r="D18" s="9"/>
      <c r="E18" s="9"/>
      <c r="F18" s="9"/>
      <c r="G18" s="9"/>
      <c r="H18" s="9"/>
      <c r="I18" s="10"/>
      <c r="J18" s="9"/>
      <c r="K18" s="10"/>
      <c r="L18" s="9"/>
      <c r="M18" s="10"/>
      <c r="N18" s="9"/>
      <c r="O18" s="13"/>
      <c r="P18" s="18"/>
    </row>
    <row r="19" spans="1:16" s="11" customFormat="1">
      <c r="A19" s="18"/>
      <c r="B19" s="14"/>
      <c r="C19" s="9"/>
      <c r="D19" s="9"/>
      <c r="E19" s="9"/>
      <c r="F19" s="9"/>
      <c r="G19" s="9"/>
      <c r="H19" s="9"/>
      <c r="I19" s="10"/>
      <c r="J19" s="9"/>
      <c r="K19" s="10"/>
      <c r="L19" s="9"/>
      <c r="M19" s="10"/>
      <c r="N19" s="9"/>
      <c r="O19" s="13"/>
      <c r="P19" s="18"/>
    </row>
    <row r="20" spans="1:16" s="11" customFormat="1">
      <c r="A20" s="18"/>
      <c r="B20" s="14"/>
      <c r="C20" s="9"/>
      <c r="D20" s="9"/>
      <c r="E20" s="9"/>
      <c r="F20" s="9"/>
      <c r="G20" s="9"/>
      <c r="H20" s="9"/>
      <c r="I20" s="10"/>
      <c r="J20" s="9"/>
      <c r="K20" s="10"/>
      <c r="L20" s="9"/>
      <c r="M20" s="10"/>
      <c r="N20" s="9"/>
      <c r="O20" s="13"/>
      <c r="P20" s="18"/>
    </row>
    <row r="21" spans="1:16" s="11" customFormat="1">
      <c r="A21" s="18"/>
      <c r="B21" s="14"/>
      <c r="C21" s="9"/>
      <c r="D21" s="9"/>
      <c r="E21" s="9"/>
      <c r="F21" s="9"/>
      <c r="G21" s="9"/>
      <c r="H21" s="9"/>
      <c r="I21" s="10"/>
      <c r="J21" s="9"/>
      <c r="K21" s="10"/>
      <c r="L21" s="9"/>
      <c r="M21" s="10"/>
      <c r="N21" s="9"/>
      <c r="O21" s="13"/>
      <c r="P21" s="18"/>
    </row>
    <row r="22" spans="1:16" s="11" customFormat="1">
      <c r="A22" s="18"/>
      <c r="B22" s="14"/>
      <c r="C22" s="9"/>
      <c r="D22" s="9"/>
      <c r="E22" s="9"/>
      <c r="F22" s="9"/>
      <c r="G22" s="9"/>
      <c r="H22" s="9"/>
      <c r="I22" s="10"/>
      <c r="J22" s="9"/>
      <c r="K22" s="10"/>
      <c r="L22" s="9"/>
      <c r="M22" s="10"/>
      <c r="N22" s="9"/>
      <c r="O22" s="13"/>
      <c r="P22" s="18"/>
    </row>
    <row r="23" spans="1:16" s="11" customFormat="1">
      <c r="A23" s="18"/>
      <c r="B23" s="14"/>
      <c r="C23" s="9"/>
      <c r="D23" s="9"/>
      <c r="E23" s="9"/>
      <c r="F23" s="9"/>
      <c r="G23" s="9"/>
      <c r="H23" s="9"/>
      <c r="I23" s="10"/>
      <c r="J23" s="9"/>
      <c r="K23" s="10"/>
      <c r="L23" s="9"/>
      <c r="M23" s="10"/>
      <c r="N23" s="9"/>
      <c r="O23" s="13"/>
      <c r="P23" s="18"/>
    </row>
    <row r="24" spans="1:16" s="11" customFormat="1">
      <c r="A24" s="18"/>
      <c r="B24" s="14"/>
      <c r="C24" s="9"/>
      <c r="D24" s="9"/>
      <c r="E24" s="9"/>
      <c r="F24" s="9"/>
      <c r="G24" s="9"/>
      <c r="H24" s="9"/>
      <c r="I24" s="10"/>
      <c r="J24" s="9"/>
      <c r="K24" s="10"/>
      <c r="L24" s="9"/>
      <c r="M24" s="10"/>
      <c r="N24" s="9"/>
      <c r="O24" s="13"/>
      <c r="P24" s="18"/>
    </row>
    <row r="25" spans="1:16" s="11" customFormat="1">
      <c r="A25" s="18"/>
      <c r="B25" s="14"/>
      <c r="C25" s="9"/>
      <c r="D25" s="9"/>
      <c r="E25" s="9"/>
      <c r="F25" s="9"/>
      <c r="G25" s="9"/>
      <c r="H25" s="9"/>
      <c r="I25" s="10"/>
      <c r="J25" s="9"/>
      <c r="K25" s="10"/>
      <c r="L25" s="9"/>
      <c r="M25" s="10"/>
      <c r="N25" s="9"/>
      <c r="O25" s="13"/>
      <c r="P25" s="18"/>
    </row>
    <row r="26" spans="1:16" s="11" customFormat="1" ht="16.50" customHeight="1">
      <c r="A26" s="18"/>
      <c r="B26" s="14"/>
      <c r="C26" s="9"/>
      <c r="D26" s="9"/>
      <c r="E26" s="9"/>
      <c r="F26" s="9"/>
      <c r="G26" s="9"/>
      <c r="H26" s="9"/>
      <c r="I26" s="10"/>
      <c r="J26" s="9"/>
      <c r="K26" s="10"/>
      <c r="L26" s="9"/>
      <c r="M26" s="10"/>
      <c r="N26" s="9"/>
      <c r="O26" s="13"/>
      <c r="P26" s="18"/>
    </row>
    <row r="27" spans="1:16">
      <c r="A27" s="17"/>
      <c r="B27" s="20" t="s">
        <v>35</v>
      </c>
      <c r="C27" s="21" t="s">
        <v>36</v>
      </c>
      <c r="D27" s="21" t="s">
        <v>36</v>
      </c>
      <c r="E27" s="21" t="s">
        <v>36</v>
      </c>
      <c r="F27" s="21">
        <f>SUM(F13:F26)</f>
        <v>116</v>
      </c>
      <c r="G27" s="21">
        <f>SUM(G13:G26)</f>
        <v>0</v>
      </c>
      <c r="H27" s="21">
        <f>SUM(H13:H26)</f>
        <v>0</v>
      </c>
      <c r="I27" s="22">
        <f>SUM(G27:H27)/F27</f>
        <v>0</v>
      </c>
      <c r="J27" s="21">
        <f>(F27-SUM(G27:H27))-L27</f>
        <v>116</v>
      </c>
      <c r="K27" s="22">
        <f>J27/F27</f>
        <v>1</v>
      </c>
      <c r="L27" s="21">
        <f>SUM(L13:L26)</f>
        <v>0</v>
      </c>
      <c r="M27" s="22">
        <f>L27/F27</f>
        <v>0</v>
      </c>
      <c r="N27" s="21">
        <f>AVERAGE(N13:N26)</f>
        <v>100</v>
      </c>
      <c r="O27" s="23">
        <f>AVERAGE(O13:O26)</f>
        <v>1</v>
      </c>
      <c r="P27" s="17"/>
    </row>
    <row r="28" spans="1:16">
      <c r="A28" s="17"/>
      <c r="P28" s="17"/>
    </row>
    <row r="29" spans="1:16" ht="120" customHeight="1">
      <c r="A29" s="17"/>
      <c r="B29" s="26" t="s">
        <v>37</v>
      </c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17"/>
    </row>
    <row r="30" spans="1:16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</row>
  </sheetData>
  <mergeCells count="22">
    <mergeCell ref="B2:O2"/>
    <mergeCell ref="B4:O4"/>
    <mergeCell ref="B5:E5"/>
    <mergeCell ref="F5:I5"/>
    <mergeCell ref="C7:D7"/>
    <mergeCell ref="J7:L7"/>
    <mergeCell ref="M7:O7"/>
    <mergeCell ref="C9:M9"/>
    <mergeCell ref="G11:H11"/>
    <mergeCell ref="B11:B12"/>
    <mergeCell ref="C11:C12"/>
    <mergeCell ref="D11:D12"/>
    <mergeCell ref="E11:E12"/>
    <mergeCell ref="F11:F12"/>
    <mergeCell ref="I11:I12"/>
    <mergeCell ref="J11:J12"/>
    <mergeCell ref="K11:K12"/>
    <mergeCell ref="L11:L12"/>
    <mergeCell ref="M11:M12"/>
    <mergeCell ref="N11:N12"/>
    <mergeCell ref="O11:O12"/>
    <mergeCell ref="B29:O29"/>
  </mergeCells>
  <printOptions horizontalCentered="1">
    <extLst>
      <ext uri="smNativeData">
        <pm:pageFlags xmlns:pm="smNativeData" id="1765576535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scale="82" fitToWidth="0" fitToHeight="1" orientation="landscape"/>
  <headerFooter>
    <extLst>
      <ext uri="smNativeData">
        <pm:header xmlns:pm="smNativeData" id="1765576535" l="56" r="56" t="56" b="56" borderId="0" fillId="0" vertical="0"/>
        <pm:footer xmlns:pm="smNativeData" id="1765576535" l="56" r="56" t="56" b="56" borderId="0" fillId="0" vertical="2"/>
        <pm:paperBin xmlns:pm="smNativeData" id="1765576535" Id="0" type="0" value="0"/>
        <pm:paperBin xmlns:pm="smNativeData" id="1765576535" Id="1" type="0" value="0"/>
      </ext>
    </extLst>
  </headerFooter>
  <drawing r:id="rId1"/>
  <legacyDrawing r:id="rId3"/>
  <extLst>
    <ext uri="smNativeData">
      <pm:sheetPrefs xmlns:pm="smNativeData" day="176557653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30"/>
  <sheetViews>
    <sheetView view="normal" workbookViewId="0">
      <selection activeCell="N19" sqref="N19"/>
    </sheetView>
  </sheetViews>
  <sheetFormatPr baseColWidth="10" defaultColWidth="11.428571" defaultRowHeight="13.45"/>
  <cols>
    <col min="1" max="1" width="1.714286" customWidth="1" style="2"/>
    <col min="2" max="2" width="38.571429" customWidth="1" style="2"/>
    <col min="3" max="3" width="4.714286" customWidth="1" style="2"/>
    <col min="4" max="4" width="5.571429" customWidth="1" style="2"/>
    <col min="5" max="5" width="21.857143" customWidth="1" style="2"/>
    <col min="6" max="6" width="9.428571" customWidth="1" style="2"/>
    <col min="7" max="13" width="7.571429" customWidth="1" style="2"/>
    <col min="14" max="15" width="11.428571" style="2"/>
    <col min="16" max="16" width="1.714286" customWidth="1" style="2"/>
    <col min="17" max="16384" width="11.428571" style="2"/>
  </cols>
  <sheetData>
    <row r="1" spans="1:16" ht="9.95" customHeight="1">
      <c r="A1" s="15"/>
      <c r="B1" s="15"/>
      <c r="C1" s="16"/>
      <c r="D1" s="16"/>
      <c r="E1" s="16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2" spans="1:16" ht="82.50" customHeight="1">
      <c r="A2" s="15"/>
      <c r="B2" s="33" t="s">
        <v>38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15"/>
    </row>
    <row r="3" spans="1:16">
      <c r="A3" s="17"/>
      <c r="B3" s="3"/>
      <c r="C3" s="3"/>
      <c r="D3" s="3"/>
      <c r="F3" s="3"/>
      <c r="G3" s="3"/>
      <c r="H3" s="3"/>
      <c r="I3" s="3"/>
      <c r="J3" s="3"/>
      <c r="K3" s="3"/>
      <c r="L3" s="3"/>
      <c r="P3" s="17"/>
    </row>
    <row r="4" spans="1:16">
      <c r="A4" s="17"/>
      <c r="B4" s="3" t="s">
        <v>1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"/>
    </row>
    <row r="5" spans="1:16">
      <c r="A5" s="17"/>
      <c r="B5" s="35" t="s">
        <v>39</v>
      </c>
      <c r="C5" s="35"/>
      <c r="D5" s="35"/>
      <c r="E5" s="35"/>
      <c r="F5" s="36" t="str">
        <f>'1'!F5</f>
        <v>CIENCIAS BASICAS</v>
      </c>
      <c r="G5" s="36"/>
      <c r="H5" s="36"/>
      <c r="I5" s="36"/>
      <c r="J5" s="4"/>
      <c r="K5" s="4"/>
      <c r="L5" s="4"/>
      <c r="M5" s="4"/>
      <c r="N5" s="4"/>
      <c r="O5" s="4"/>
      <c r="P5" s="17"/>
    </row>
    <row r="6" spans="1:16">
      <c r="A6" s="17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P6" s="17"/>
    </row>
    <row r="7" spans="1:16">
      <c r="A7" s="17"/>
      <c r="B7" s="5" t="s">
        <v>4</v>
      </c>
      <c r="C7" s="29" t="s">
        <v>42</v>
      </c>
      <c r="D7" s="29"/>
      <c r="E7" s="12" t="s">
        <v>6</v>
      </c>
      <c r="F7" s="6">
        <f>'1'!F7</f>
        <v>4</v>
      </c>
      <c r="H7" s="5" t="s">
        <v>7</v>
      </c>
      <c r="I7" s="6">
        <f>'1'!I7</f>
        <v>4</v>
      </c>
      <c r="J7" s="5" t="s">
        <v>8</v>
      </c>
      <c r="K7" s="5"/>
      <c r="L7" s="5"/>
      <c r="M7" s="29" t="str">
        <f>'1'!M7</f>
        <v>AGOSTO-DICIEMBRE 2025</v>
      </c>
      <c r="N7" s="29"/>
      <c r="O7" s="29"/>
      <c r="P7" s="17"/>
    </row>
    <row r="8" spans="1:16">
      <c r="A8" s="17"/>
      <c r="P8" s="17"/>
    </row>
    <row r="9" spans="1:16">
      <c r="A9" s="17"/>
      <c r="B9" s="5" t="s">
        <v>10</v>
      </c>
      <c r="C9" s="29" t="str">
        <f>'1'!C9</f>
        <v>ERICK DE JESUS TELLEZ VERA</v>
      </c>
      <c r="D9" s="29"/>
      <c r="E9" s="29"/>
      <c r="F9" s="29"/>
      <c r="G9" s="29"/>
      <c r="H9" s="29"/>
      <c r="I9" s="29"/>
      <c r="J9" s="29"/>
      <c r="K9" s="29"/>
      <c r="L9" s="29"/>
      <c r="M9" s="29"/>
      <c r="P9" s="17"/>
    </row>
    <row r="10" spans="1:16">
      <c r="A10" s="17"/>
      <c r="C10" s="7"/>
      <c r="D10" s="7"/>
      <c r="F10" s="7"/>
      <c r="G10" s="7"/>
      <c r="H10" s="7"/>
      <c r="I10" s="7"/>
      <c r="J10" s="7"/>
      <c r="K10" s="7"/>
      <c r="L10" s="7"/>
      <c r="P10" s="17"/>
    </row>
    <row r="11" spans="1:16">
      <c r="A11" s="17"/>
      <c r="B11" s="30" t="s">
        <v>12</v>
      </c>
      <c r="C11" s="32" t="s">
        <v>13</v>
      </c>
      <c r="D11" s="32" t="s">
        <v>14</v>
      </c>
      <c r="E11" s="27" t="s">
        <v>15</v>
      </c>
      <c r="F11" s="27" t="s">
        <v>16</v>
      </c>
      <c r="G11" s="27" t="s">
        <v>17</v>
      </c>
      <c r="H11" s="27"/>
      <c r="I11" s="27" t="s">
        <v>18</v>
      </c>
      <c r="J11" s="27" t="s">
        <v>19</v>
      </c>
      <c r="K11" s="27" t="s">
        <v>20</v>
      </c>
      <c r="L11" s="27" t="s">
        <v>21</v>
      </c>
      <c r="M11" s="27" t="s">
        <v>22</v>
      </c>
      <c r="N11" s="27" t="s">
        <v>23</v>
      </c>
      <c r="O11" s="24" t="s">
        <v>24</v>
      </c>
      <c r="P11" s="17"/>
    </row>
    <row r="12" spans="1:16">
      <c r="A12" s="17"/>
      <c r="B12" s="31"/>
      <c r="C12" s="19"/>
      <c r="D12" s="19"/>
      <c r="E12" s="28"/>
      <c r="F12" s="28"/>
      <c r="G12" s="19" t="s">
        <v>25</v>
      </c>
      <c r="H12" s="19" t="s">
        <v>26</v>
      </c>
      <c r="I12" s="28"/>
      <c r="J12" s="28"/>
      <c r="K12" s="28"/>
      <c r="L12" s="28"/>
      <c r="M12" s="28"/>
      <c r="N12" s="28"/>
      <c r="O12" s="25"/>
      <c r="P12" s="17"/>
    </row>
    <row r="13" spans="1:16" s="11" customFormat="1">
      <c r="A13" s="18"/>
      <c r="B13" s="14" t="str">
        <f>'1'!B13</f>
        <v>CALCULO DIFERENCIAL</v>
      </c>
      <c r="C13" s="9" t="s">
        <v>43</v>
      </c>
      <c r="D13" s="9" t="str">
        <f>'1'!D13</f>
        <v>110 A</v>
      </c>
      <c r="E13" s="9" t="str">
        <f>'1'!E13</f>
        <v>IINF</v>
      </c>
      <c r="F13" s="9">
        <f>'1'!F13</f>
        <v>33</v>
      </c>
      <c r="G13" s="9"/>
      <c r="H13" s="9" t="n">
        <v>0</v>
      </c>
      <c r="I13" s="10">
        <f>(G13+H13)/F13</f>
        <v>0</v>
      </c>
      <c r="J13" s="9" t="n">
        <v>0</v>
      </c>
      <c r="K13" s="10">
        <f>J13/F13</f>
        <v>0</v>
      </c>
      <c r="L13" s="9" t="n">
        <v>0</v>
      </c>
      <c r="M13" s="10">
        <f>L13/F13</f>
        <v>0</v>
      </c>
      <c r="N13" s="9" t="n">
        <v>100</v>
      </c>
      <c r="O13" s="13" t="n">
        <v>1</v>
      </c>
      <c r="P13" s="18"/>
    </row>
    <row r="14" spans="1:16" s="11" customFormat="1">
      <c r="A14" s="18"/>
      <c r="B14" s="14" t="str">
        <f>'1'!B14</f>
        <v>PROBABILIDAD Y ESTADISTICA</v>
      </c>
      <c r="C14" s="9" t="s">
        <v>43</v>
      </c>
      <c r="D14" s="9" t="str">
        <f>'1'!D14</f>
        <v>310 A</v>
      </c>
      <c r="E14" s="9" t="str">
        <f>'1'!E14</f>
        <v>IINF</v>
      </c>
      <c r="F14" s="9">
        <f>'1'!F14</f>
        <v>32</v>
      </c>
      <c r="G14" s="9"/>
      <c r="H14" s="9" t="n">
        <v>0</v>
      </c>
      <c r="I14" s="10">
        <f>(G14+H14)/F14</f>
        <v>0</v>
      </c>
      <c r="J14" s="9" t="n">
        <v>0</v>
      </c>
      <c r="K14" s="10">
        <f>J14/F14</f>
        <v>0</v>
      </c>
      <c r="L14" s="9" t="n">
        <v>0</v>
      </c>
      <c r="M14" s="10">
        <f>L14/F14</f>
        <v>0</v>
      </c>
      <c r="N14" s="9" t="n">
        <v>100</v>
      </c>
      <c r="O14" s="13" t="n">
        <v>1</v>
      </c>
      <c r="P14" s="18"/>
    </row>
    <row r="15" spans="1:16" s="11" customFormat="1">
      <c r="A15" s="18"/>
      <c r="B15" s="14" t="str">
        <f>'1'!B15</f>
        <v>CRIPTOGRAFIA</v>
      </c>
      <c r="C15" s="9" t="s">
        <v>43</v>
      </c>
      <c r="D15" s="9" t="str">
        <f>'1'!D15</f>
        <v>910 B</v>
      </c>
      <c r="E15" s="9" t="str">
        <f>'1'!E15</f>
        <v>IINF</v>
      </c>
      <c r="F15" s="9">
        <f>'1'!F15</f>
        <v>16</v>
      </c>
      <c r="G15" s="9"/>
      <c r="H15" s="9" t="n">
        <v>0</v>
      </c>
      <c r="I15" s="10">
        <f>(G15+H15)/F15</f>
        <v>0</v>
      </c>
      <c r="J15" s="9" t="n">
        <v>0</v>
      </c>
      <c r="K15" s="10">
        <f>J15/F15</f>
        <v>0</v>
      </c>
      <c r="L15" s="9" t="n">
        <v>0</v>
      </c>
      <c r="M15" s="10">
        <f>L15/F15</f>
        <v>0</v>
      </c>
      <c r="N15" s="9" t="n">
        <v>100</v>
      </c>
      <c r="O15" s="13" t="n">
        <v>1</v>
      </c>
      <c r="P15" s="18"/>
    </row>
    <row r="16" spans="1:16" s="11" customFormat="1">
      <c r="A16" s="18"/>
      <c r="B16" s="14" t="str">
        <f>'1'!B16</f>
        <v>ALGEBRA LINEAL</v>
      </c>
      <c r="C16" s="9" t="s">
        <v>43</v>
      </c>
      <c r="D16" s="9" t="str">
        <f>'1'!D16</f>
        <v>310 A</v>
      </c>
      <c r="E16" s="9" t="str">
        <f>'1'!E16</f>
        <v>IINF</v>
      </c>
      <c r="F16" s="9">
        <f>'1'!F16</f>
        <v>35</v>
      </c>
      <c r="G16" s="9"/>
      <c r="H16" s="9" t="n">
        <v>0</v>
      </c>
      <c r="I16" s="10">
        <f>(G16+H16)/F16</f>
        <v>0</v>
      </c>
      <c r="J16" s="9" t="n">
        <v>0</v>
      </c>
      <c r="K16" s="10">
        <f>J16/F16</f>
        <v>0</v>
      </c>
      <c r="L16" s="9" t="n">
        <v>0</v>
      </c>
      <c r="M16" s="10">
        <f>L16/F16</f>
        <v>0</v>
      </c>
      <c r="N16" s="9" t="n">
        <v>100</v>
      </c>
      <c r="O16" s="13" t="n">
        <v>1</v>
      </c>
      <c r="P16" s="18"/>
    </row>
    <row r="17" spans="1:16" s="11" customFormat="1">
      <c r="A17" s="18"/>
      <c r="B17" s="14"/>
      <c r="C17" s="9"/>
      <c r="D17" s="9"/>
      <c r="E17" s="9"/>
      <c r="F17" s="9"/>
      <c r="G17" s="9"/>
      <c r="H17" s="9"/>
      <c r="I17" s="10"/>
      <c r="J17" s="9"/>
      <c r="K17" s="10"/>
      <c r="L17" s="9"/>
      <c r="M17" s="10"/>
      <c r="N17" s="9"/>
      <c r="O17" s="13"/>
      <c r="P17" s="18"/>
    </row>
    <row r="18" spans="1:16" s="11" customFormat="1">
      <c r="A18" s="18"/>
      <c r="B18" s="14"/>
      <c r="C18" s="9"/>
      <c r="D18" s="9"/>
      <c r="E18" s="9"/>
      <c r="F18" s="9"/>
      <c r="G18" s="9"/>
      <c r="H18" s="9"/>
      <c r="I18" s="10"/>
      <c r="J18" s="9"/>
      <c r="K18" s="10"/>
      <c r="L18" s="9"/>
      <c r="M18" s="10"/>
      <c r="N18" s="9"/>
      <c r="O18" s="13"/>
      <c r="P18" s="18"/>
    </row>
    <row r="19" spans="1:16" s="11" customFormat="1">
      <c r="A19" s="18"/>
      <c r="B19" s="14"/>
      <c r="C19" s="9"/>
      <c r="D19" s="9"/>
      <c r="E19" s="9"/>
      <c r="F19" s="9"/>
      <c r="G19" s="9"/>
      <c r="H19" s="9"/>
      <c r="I19" s="10"/>
      <c r="J19" s="9"/>
      <c r="K19" s="10"/>
      <c r="L19" s="9"/>
      <c r="M19" s="10"/>
      <c r="N19" s="9"/>
      <c r="O19" s="13"/>
      <c r="P19" s="18"/>
    </row>
    <row r="20" spans="1:16" s="11" customFormat="1">
      <c r="A20" s="18"/>
      <c r="B20" s="14"/>
      <c r="C20" s="9"/>
      <c r="D20" s="9"/>
      <c r="E20" s="9"/>
      <c r="F20" s="9"/>
      <c r="G20" s="9"/>
      <c r="H20" s="9"/>
      <c r="I20" s="10"/>
      <c r="J20" s="9"/>
      <c r="K20" s="10"/>
      <c r="L20" s="9"/>
      <c r="M20" s="10"/>
      <c r="N20" s="9"/>
      <c r="O20" s="13"/>
      <c r="P20" s="18"/>
    </row>
    <row r="21" spans="1:16" s="11" customFormat="1">
      <c r="A21" s="18"/>
      <c r="B21" s="14"/>
      <c r="C21" s="9"/>
      <c r="D21" s="9"/>
      <c r="E21" s="9"/>
      <c r="F21" s="9"/>
      <c r="G21" s="9"/>
      <c r="H21" s="9"/>
      <c r="I21" s="10"/>
      <c r="J21" s="9"/>
      <c r="K21" s="10"/>
      <c r="L21" s="9"/>
      <c r="M21" s="10"/>
      <c r="N21" s="9"/>
      <c r="O21" s="13"/>
      <c r="P21" s="18"/>
    </row>
    <row r="22" spans="1:16" s="11" customFormat="1">
      <c r="A22" s="18"/>
      <c r="B22" s="14"/>
      <c r="C22" s="9"/>
      <c r="D22" s="9"/>
      <c r="E22" s="9"/>
      <c r="F22" s="9"/>
      <c r="G22" s="9"/>
      <c r="H22" s="9"/>
      <c r="I22" s="10"/>
      <c r="J22" s="9"/>
      <c r="K22" s="10"/>
      <c r="L22" s="9"/>
      <c r="M22" s="10"/>
      <c r="N22" s="9"/>
      <c r="O22" s="13"/>
      <c r="P22" s="18"/>
    </row>
    <row r="23" spans="1:16" s="11" customFormat="1">
      <c r="A23" s="18"/>
      <c r="B23" s="14"/>
      <c r="C23" s="9"/>
      <c r="D23" s="9"/>
      <c r="E23" s="9"/>
      <c r="F23" s="9"/>
      <c r="G23" s="9"/>
      <c r="H23" s="9"/>
      <c r="I23" s="10"/>
      <c r="J23" s="9"/>
      <c r="K23" s="10"/>
      <c r="L23" s="9"/>
      <c r="M23" s="10"/>
      <c r="N23" s="9"/>
      <c r="O23" s="13"/>
      <c r="P23" s="18"/>
    </row>
    <row r="24" spans="1:16" s="11" customFormat="1">
      <c r="A24" s="18"/>
      <c r="B24" s="14"/>
      <c r="C24" s="9"/>
      <c r="D24" s="9"/>
      <c r="E24" s="9"/>
      <c r="F24" s="9"/>
      <c r="G24" s="9"/>
      <c r="H24" s="9"/>
      <c r="I24" s="10"/>
      <c r="J24" s="9"/>
      <c r="K24" s="10"/>
      <c r="L24" s="9"/>
      <c r="M24" s="10"/>
      <c r="N24" s="9"/>
      <c r="O24" s="13"/>
      <c r="P24" s="18"/>
    </row>
    <row r="25" spans="1:16" s="11" customFormat="1">
      <c r="A25" s="18"/>
      <c r="B25" s="14"/>
      <c r="C25" s="9"/>
      <c r="D25" s="9"/>
      <c r="E25" s="9"/>
      <c r="F25" s="9"/>
      <c r="G25" s="9"/>
      <c r="H25" s="9"/>
      <c r="I25" s="10"/>
      <c r="J25" s="9"/>
      <c r="K25" s="10"/>
      <c r="L25" s="9"/>
      <c r="M25" s="10"/>
      <c r="N25" s="9"/>
      <c r="O25" s="13"/>
      <c r="P25" s="18"/>
    </row>
    <row r="26" spans="1:16" s="11" customFormat="1" ht="16.50" customHeight="1">
      <c r="A26" s="18"/>
      <c r="B26" s="14"/>
      <c r="C26" s="9"/>
      <c r="D26" s="9"/>
      <c r="E26" s="9"/>
      <c r="F26" s="9"/>
      <c r="G26" s="9"/>
      <c r="H26" s="9"/>
      <c r="I26" s="10"/>
      <c r="J26" s="9"/>
      <c r="K26" s="10"/>
      <c r="L26" s="9"/>
      <c r="M26" s="10"/>
      <c r="N26" s="9"/>
      <c r="O26" s="13"/>
      <c r="P26" s="18"/>
    </row>
    <row r="27" spans="1:16">
      <c r="A27" s="17"/>
      <c r="B27" s="20" t="s">
        <v>35</v>
      </c>
      <c r="C27" s="21" t="s">
        <v>36</v>
      </c>
      <c r="D27" s="21" t="s">
        <v>36</v>
      </c>
      <c r="E27" s="21" t="s">
        <v>36</v>
      </c>
      <c r="F27" s="21">
        <f>SUM(F13:F26)</f>
        <v>116</v>
      </c>
      <c r="G27" s="21">
        <f>SUM(G13:G26)</f>
        <v>0</v>
      </c>
      <c r="H27" s="21">
        <f>SUM(H13:H26)</f>
        <v>0</v>
      </c>
      <c r="I27" s="22">
        <f>SUM(G27:H27)/F27</f>
        <v>0</v>
      </c>
      <c r="J27" s="21">
        <f>(F27-SUM(G27:H27))-L27</f>
        <v>116</v>
      </c>
      <c r="K27" s="22">
        <f>J27/F27</f>
        <v>1</v>
      </c>
      <c r="L27" s="21">
        <f>SUM(L13:L26)</f>
        <v>0</v>
      </c>
      <c r="M27" s="22">
        <f>L27/F27</f>
        <v>0</v>
      </c>
      <c r="N27" s="21">
        <f>AVERAGE(N13:N26)</f>
        <v>100</v>
      </c>
      <c r="O27" s="23">
        <f>AVERAGE(O13:O26)</f>
        <v>1</v>
      </c>
      <c r="P27" s="17"/>
    </row>
    <row r="28" spans="1:16">
      <c r="A28" s="17"/>
      <c r="P28" s="17"/>
    </row>
    <row r="29" spans="1:16" ht="120" customHeight="1">
      <c r="A29" s="17"/>
      <c r="B29" s="26" t="s">
        <v>37</v>
      </c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17"/>
    </row>
    <row r="30" spans="1:16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</row>
  </sheetData>
  <mergeCells count="22">
    <mergeCell ref="B2:O2"/>
    <mergeCell ref="B4:O4"/>
    <mergeCell ref="B5:E5"/>
    <mergeCell ref="F5:I5"/>
    <mergeCell ref="C7:D7"/>
    <mergeCell ref="J7:L7"/>
    <mergeCell ref="M7:O7"/>
    <mergeCell ref="C9:M9"/>
    <mergeCell ref="G11:H11"/>
    <mergeCell ref="B11:B12"/>
    <mergeCell ref="C11:C12"/>
    <mergeCell ref="D11:D12"/>
    <mergeCell ref="E11:E12"/>
    <mergeCell ref="F11:F12"/>
    <mergeCell ref="I11:I12"/>
    <mergeCell ref="J11:J12"/>
    <mergeCell ref="K11:K12"/>
    <mergeCell ref="L11:L12"/>
    <mergeCell ref="M11:M12"/>
    <mergeCell ref="N11:N12"/>
    <mergeCell ref="O11:O12"/>
    <mergeCell ref="B29:O29"/>
  </mergeCells>
  <printOptions horizontalCentered="1">
    <extLst>
      <ext uri="smNativeData">
        <pm:pageFlags xmlns:pm="smNativeData" id="1765576535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scale="82" fitToWidth="0" fitToHeight="1" orientation="landscape"/>
  <headerFooter>
    <extLst>
      <ext uri="smNativeData">
        <pm:header xmlns:pm="smNativeData" id="1765576535" l="56" r="56" t="56" b="56" borderId="0" fillId="0" vertical="0"/>
        <pm:footer xmlns:pm="smNativeData" id="1765576535" l="56" r="56" t="56" b="56" borderId="0" fillId="0" vertical="2"/>
        <pm:paperBin xmlns:pm="smNativeData" id="1765576535" Id="0" type="0" value="0"/>
        <pm:paperBin xmlns:pm="smNativeData" id="1765576535" Id="1" type="0" value="0"/>
      </ext>
    </extLst>
  </headerFooter>
  <drawing r:id="rId1"/>
  <legacyDrawing r:id="rId3"/>
  <extLst>
    <ext uri="smNativeData">
      <pm:sheetPrefs xmlns:pm="smNativeData" day="176557653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30"/>
  <sheetViews>
    <sheetView tabSelected="1" view="normal" topLeftCell="A4" workbookViewId="0">
      <selection activeCell="I20" sqref="I20"/>
    </sheetView>
  </sheetViews>
  <sheetFormatPr baseColWidth="10" defaultColWidth="11.428571" defaultRowHeight="13.45"/>
  <cols>
    <col min="1" max="1" width="1.714286" customWidth="1" style="2"/>
    <col min="2" max="2" width="38.571429" customWidth="1" style="2"/>
    <col min="3" max="3" width="4.714286" customWidth="1" style="2"/>
    <col min="4" max="4" width="5.571429" customWidth="1" style="2"/>
    <col min="5" max="5" width="21.857143" customWidth="1" style="2"/>
    <col min="6" max="6" width="9.428571" customWidth="1" style="2"/>
    <col min="7" max="13" width="7.571429" customWidth="1" style="2"/>
    <col min="14" max="15" width="11.428571" style="2"/>
    <col min="16" max="16" width="1.714286" customWidth="1" style="2"/>
    <col min="17" max="16384" width="11.428571" style="2"/>
  </cols>
  <sheetData>
    <row r="1" spans="1:16" ht="9.95" customHeight="1">
      <c r="A1" s="15"/>
      <c r="B1" s="15"/>
      <c r="C1" s="16"/>
      <c r="D1" s="16"/>
      <c r="E1" s="16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2" spans="1:16" ht="81.75" customHeight="1">
      <c r="A2" s="15"/>
      <c r="B2" s="33" t="s">
        <v>44</v>
      </c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15"/>
    </row>
    <row r="3" spans="1:16">
      <c r="A3" s="17"/>
      <c r="B3" s="3"/>
      <c r="C3" s="3"/>
      <c r="D3" s="3"/>
      <c r="F3" s="3"/>
      <c r="G3" s="3"/>
      <c r="H3" s="3"/>
      <c r="I3" s="3"/>
      <c r="J3" s="3"/>
      <c r="K3" s="3"/>
      <c r="L3" s="3"/>
      <c r="P3" s="17"/>
    </row>
    <row r="4" spans="1:16">
      <c r="A4" s="17"/>
      <c r="B4" s="3" t="s">
        <v>1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"/>
    </row>
    <row r="5" spans="1:16">
      <c r="A5" s="17"/>
      <c r="B5" s="35" t="s">
        <v>39</v>
      </c>
      <c r="C5" s="35"/>
      <c r="D5" s="35"/>
      <c r="E5" s="35"/>
      <c r="F5" s="36" t="str">
        <f>'1'!F5</f>
        <v>CIENCIAS BASICAS</v>
      </c>
      <c r="G5" s="36"/>
      <c r="H5" s="36"/>
      <c r="I5" s="36"/>
      <c r="J5" s="4"/>
      <c r="K5" s="4"/>
      <c r="L5" s="4"/>
      <c r="M5" s="4"/>
      <c r="N5" s="4"/>
      <c r="O5" s="4"/>
      <c r="P5" s="17"/>
    </row>
    <row r="6" spans="1:16">
      <c r="A6" s="17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P6" s="17"/>
    </row>
    <row r="7" spans="1:16">
      <c r="A7" s="17"/>
      <c r="B7" s="5" t="s">
        <v>4</v>
      </c>
      <c r="C7" s="29" t="s">
        <v>45</v>
      </c>
      <c r="D7" s="29"/>
      <c r="E7" s="12" t="s">
        <v>6</v>
      </c>
      <c r="F7" s="6">
        <f>'1'!F7</f>
        <v>4</v>
      </c>
      <c r="H7" s="5" t="s">
        <v>7</v>
      </c>
      <c r="I7" s="6">
        <f>'1'!I7</f>
        <v>4</v>
      </c>
      <c r="J7" s="5" t="s">
        <v>8</v>
      </c>
      <c r="K7" s="5"/>
      <c r="L7" s="5"/>
      <c r="M7" s="29" t="str">
        <f>'1'!M7</f>
        <v>AGOSTO-DICIEMBRE 2025</v>
      </c>
      <c r="N7" s="29"/>
      <c r="O7" s="29"/>
      <c r="P7" s="17"/>
    </row>
    <row r="8" spans="1:16">
      <c r="A8" s="17"/>
      <c r="P8" s="17"/>
    </row>
    <row r="9" spans="1:16">
      <c r="A9" s="17"/>
      <c r="B9" s="5" t="s">
        <v>10</v>
      </c>
      <c r="C9" s="29" t="str">
        <f>'1'!C9</f>
        <v>ERICK DE JESUS TELLEZ VERA</v>
      </c>
      <c r="D9" s="29"/>
      <c r="E9" s="29"/>
      <c r="F9" s="29"/>
      <c r="G9" s="29"/>
      <c r="H9" s="29"/>
      <c r="I9" s="29"/>
      <c r="J9" s="29"/>
      <c r="K9" s="29"/>
      <c r="L9" s="29"/>
      <c r="M9" s="29"/>
      <c r="P9" s="17"/>
    </row>
    <row r="10" spans="1:16">
      <c r="A10" s="17"/>
      <c r="C10" s="7"/>
      <c r="D10" s="7"/>
      <c r="F10" s="7"/>
      <c r="G10" s="7"/>
      <c r="H10" s="7"/>
      <c r="I10" s="7"/>
      <c r="J10" s="7"/>
      <c r="K10" s="7"/>
      <c r="L10" s="7"/>
      <c r="P10" s="17"/>
    </row>
    <row r="11" spans="1:16">
      <c r="A11" s="17"/>
      <c r="B11" s="30" t="s">
        <v>12</v>
      </c>
      <c r="C11" s="32" t="s">
        <v>13</v>
      </c>
      <c r="D11" s="32" t="s">
        <v>14</v>
      </c>
      <c r="E11" s="27" t="s">
        <v>15</v>
      </c>
      <c r="F11" s="27" t="s">
        <v>16</v>
      </c>
      <c r="G11" s="27" t="s">
        <v>17</v>
      </c>
      <c r="H11" s="27"/>
      <c r="I11" s="27" t="s">
        <v>18</v>
      </c>
      <c r="J11" s="27" t="s">
        <v>19</v>
      </c>
      <c r="K11" s="27" t="s">
        <v>20</v>
      </c>
      <c r="L11" s="27" t="s">
        <v>21</v>
      </c>
      <c r="M11" s="27" t="s">
        <v>22</v>
      </c>
      <c r="N11" s="27" t="s">
        <v>23</v>
      </c>
      <c r="O11" s="24" t="s">
        <v>24</v>
      </c>
      <c r="P11" s="17"/>
    </row>
    <row r="12" spans="1:16">
      <c r="A12" s="17"/>
      <c r="B12" s="31"/>
      <c r="C12" s="19"/>
      <c r="D12" s="19"/>
      <c r="E12" s="28"/>
      <c r="F12" s="28"/>
      <c r="G12" s="19" t="s">
        <v>25</v>
      </c>
      <c r="H12" s="19" t="s">
        <v>26</v>
      </c>
      <c r="I12" s="28"/>
      <c r="J12" s="28"/>
      <c r="K12" s="28"/>
      <c r="L12" s="28"/>
      <c r="M12" s="28"/>
      <c r="N12" s="28"/>
      <c r="O12" s="25"/>
      <c r="P12" s="17"/>
    </row>
    <row r="13" spans="1:16" s="11" customFormat="1">
      <c r="A13" s="18"/>
      <c r="B13" s="14" t="str">
        <f>'1'!B13</f>
        <v>CALCULO DIFERENCIAL</v>
      </c>
      <c r="C13" s="9" t="s">
        <v>46</v>
      </c>
      <c r="D13" s="9" t="str">
        <f>'1'!D13</f>
        <v>110 A</v>
      </c>
      <c r="E13" s="9" t="str">
        <f>'1'!E13</f>
        <v>IINF</v>
      </c>
      <c r="F13" s="9">
        <f>'1'!F13</f>
        <v>33</v>
      </c>
      <c r="G13" s="9" t="n">
        <v>28</v>
      </c>
      <c r="H13" s="9" t="n">
        <v>5</v>
      </c>
      <c r="I13" s="10">
        <f>(G13+H13)/F13</f>
        <v>1</v>
      </c>
      <c r="J13" s="9" t="n">
        <v>5</v>
      </c>
      <c r="K13" s="10">
        <f>J13/F13</f>
        <v>0.151515151515152002</v>
      </c>
      <c r="L13" s="9" t="n">
        <v>0</v>
      </c>
      <c r="M13" s="10">
        <f>L13/F13</f>
        <v>0</v>
      </c>
      <c r="N13" s="9" t="n">
        <v>84.0600000000000023</v>
      </c>
      <c r="O13" s="13" t="n">
        <v>0.727300000000000058</v>
      </c>
      <c r="P13" s="18"/>
    </row>
    <row r="14" spans="1:16" s="11" customFormat="1">
      <c r="A14" s="18"/>
      <c r="B14" s="14" t="str">
        <f>'1'!B14</f>
        <v>PROBABILIDAD Y ESTADISTICA</v>
      </c>
      <c r="C14" s="9" t="s">
        <v>46</v>
      </c>
      <c r="D14" s="9" t="str">
        <f>'1'!D14</f>
        <v>310 A</v>
      </c>
      <c r="E14" s="9" t="str">
        <f>'1'!E14</f>
        <v>IINF</v>
      </c>
      <c r="F14" s="9">
        <f>'1'!F14</f>
        <v>32</v>
      </c>
      <c r="G14" s="9" t="n">
        <v>32</v>
      </c>
      <c r="H14" s="9" t="n">
        <v>0</v>
      </c>
      <c r="I14" s="10">
        <f>(G14+H14)/F14</f>
        <v>1</v>
      </c>
      <c r="J14" s="9">
        <f>(F14-SUM(G14:H14))-L14</f>
        <v>0</v>
      </c>
      <c r="K14" s="10">
        <f>J14/F14</f>
        <v>0</v>
      </c>
      <c r="L14" s="9" t="n">
        <v>0</v>
      </c>
      <c r="M14" s="10">
        <f>L14/F14</f>
        <v>0</v>
      </c>
      <c r="N14" s="9" t="n">
        <v>92.8100000000000023</v>
      </c>
      <c r="O14" s="13" t="n">
        <v>0.4</v>
      </c>
      <c r="P14" s="18"/>
    </row>
    <row r="15" spans="1:16" s="11" customFormat="1">
      <c r="A15" s="18"/>
      <c r="B15" s="14" t="str">
        <f>'1'!B15</f>
        <v>CRIPTOGRAFIA</v>
      </c>
      <c r="C15" s="9" t="s">
        <v>46</v>
      </c>
      <c r="D15" s="9" t="str">
        <f>'1'!D15</f>
        <v>910 B</v>
      </c>
      <c r="E15" s="9" t="str">
        <f>'1'!E15</f>
        <v>IINF</v>
      </c>
      <c r="F15" s="9">
        <f>'1'!F15</f>
        <v>16</v>
      </c>
      <c r="G15" s="9" t="n">
        <v>16</v>
      </c>
      <c r="H15" s="9" t="n">
        <v>0</v>
      </c>
      <c r="I15" s="10">
        <f>(G15+H15)/F15</f>
        <v>1</v>
      </c>
      <c r="J15" s="9">
        <f>(F15-SUM(G15:H15))-L15</f>
        <v>0</v>
      </c>
      <c r="K15" s="10">
        <f>J15/F15</f>
        <v>0</v>
      </c>
      <c r="L15" s="9" t="n">
        <v>0</v>
      </c>
      <c r="M15" s="10">
        <f>L15/F15</f>
        <v>0</v>
      </c>
      <c r="N15" s="9" t="n">
        <v>97.25</v>
      </c>
      <c r="O15" s="13" t="n">
        <v>0.375</v>
      </c>
      <c r="P15" s="18"/>
    </row>
    <row r="16" spans="1:16" s="11" customFormat="1">
      <c r="A16" s="18"/>
      <c r="B16" s="14" t="str">
        <f>'1'!B16</f>
        <v>ALGEBRA LINEAL</v>
      </c>
      <c r="C16" s="9" t="s">
        <v>46</v>
      </c>
      <c r="D16" s="9" t="str">
        <f>'1'!D16</f>
        <v>310 A</v>
      </c>
      <c r="E16" s="9" t="str">
        <f>'1'!E16</f>
        <v>IINF</v>
      </c>
      <c r="F16" s="9">
        <f>'1'!F16</f>
        <v>35</v>
      </c>
      <c r="G16" s="9" t="n">
        <v>35</v>
      </c>
      <c r="H16" s="9" t="n">
        <v>0</v>
      </c>
      <c r="I16" s="10">
        <f>(G16+H16)/F16</f>
        <v>1</v>
      </c>
      <c r="J16" s="9">
        <f>(F16-SUM(G16:H16))-L16</f>
        <v>0</v>
      </c>
      <c r="K16" s="10">
        <f>J16/F16</f>
        <v>0</v>
      </c>
      <c r="L16" s="9" t="n">
        <v>0</v>
      </c>
      <c r="M16" s="10">
        <f>L16/F16</f>
        <v>0</v>
      </c>
      <c r="N16" s="9" t="n">
        <v>93.0300000000000011</v>
      </c>
      <c r="O16" s="13" t="n">
        <v>0.4</v>
      </c>
      <c r="P16" s="18"/>
    </row>
    <row r="17" spans="1:16" s="11" customFormat="1">
      <c r="A17" s="18"/>
      <c r="B17" s="14"/>
      <c r="C17" s="9"/>
      <c r="D17" s="9"/>
      <c r="E17" s="9"/>
      <c r="F17" s="9"/>
      <c r="G17" s="9"/>
      <c r="H17" s="9"/>
      <c r="I17" s="10"/>
      <c r="J17" s="9"/>
      <c r="K17" s="10"/>
      <c r="L17" s="9"/>
      <c r="M17" s="10"/>
      <c r="N17" s="9"/>
      <c r="O17" s="13"/>
      <c r="P17" s="18"/>
    </row>
    <row r="18" spans="1:16" s="11" customFormat="1">
      <c r="A18" s="18"/>
      <c r="B18" s="14"/>
      <c r="C18" s="9"/>
      <c r="D18" s="9"/>
      <c r="E18" s="9"/>
      <c r="F18" s="9"/>
      <c r="G18" s="9"/>
      <c r="H18" s="9"/>
      <c r="I18" s="10"/>
      <c r="J18" s="9"/>
      <c r="K18" s="10"/>
      <c r="L18" s="9"/>
      <c r="M18" s="10"/>
      <c r="N18" s="9"/>
      <c r="O18" s="13"/>
      <c r="P18" s="18"/>
    </row>
    <row r="19" spans="1:16" s="11" customFormat="1">
      <c r="A19" s="18"/>
      <c r="B19" s="14"/>
      <c r="C19" s="9"/>
      <c r="D19" s="9"/>
      <c r="E19" s="9"/>
      <c r="F19" s="9"/>
      <c r="G19" s="9"/>
      <c r="H19" s="9"/>
      <c r="I19" s="10"/>
      <c r="J19" s="9"/>
      <c r="K19" s="10"/>
      <c r="L19" s="9"/>
      <c r="M19" s="10"/>
      <c r="N19" s="9"/>
      <c r="O19" s="13"/>
      <c r="P19" s="18"/>
    </row>
    <row r="20" spans="1:16" s="11" customFormat="1">
      <c r="A20" s="18"/>
      <c r="B20" s="14"/>
      <c r="C20" s="9"/>
      <c r="D20" s="9"/>
      <c r="E20" s="9"/>
      <c r="F20" s="9"/>
      <c r="G20" s="9"/>
      <c r="H20" s="9"/>
      <c r="I20" s="10"/>
      <c r="J20" s="9"/>
      <c r="K20" s="10"/>
      <c r="L20" s="9"/>
      <c r="M20" s="10"/>
      <c r="N20" s="9"/>
      <c r="O20" s="13"/>
      <c r="P20" s="18"/>
    </row>
    <row r="21" spans="1:16" s="11" customFormat="1">
      <c r="A21" s="18"/>
      <c r="B21" s="14"/>
      <c r="C21" s="9"/>
      <c r="D21" s="9"/>
      <c r="E21" s="9"/>
      <c r="F21" s="9"/>
      <c r="G21" s="9"/>
      <c r="H21" s="9"/>
      <c r="I21" s="10"/>
      <c r="J21" s="9"/>
      <c r="K21" s="10"/>
      <c r="L21" s="9"/>
      <c r="M21" s="10"/>
      <c r="N21" s="9"/>
      <c r="O21" s="13"/>
      <c r="P21" s="18"/>
    </row>
    <row r="22" spans="1:16" s="11" customFormat="1">
      <c r="A22" s="18"/>
      <c r="B22" s="14"/>
      <c r="C22" s="9"/>
      <c r="D22" s="9"/>
      <c r="E22" s="9"/>
      <c r="F22" s="9"/>
      <c r="G22" s="9"/>
      <c r="H22" s="9"/>
      <c r="I22" s="10"/>
      <c r="J22" s="9"/>
      <c r="K22" s="10"/>
      <c r="L22" s="9"/>
      <c r="M22" s="10"/>
      <c r="N22" s="9"/>
      <c r="O22" s="13"/>
      <c r="P22" s="18"/>
    </row>
    <row r="23" spans="1:16" s="11" customFormat="1">
      <c r="A23" s="18"/>
      <c r="B23" s="14"/>
      <c r="C23" s="9"/>
      <c r="D23" s="9"/>
      <c r="E23" s="9"/>
      <c r="F23" s="9"/>
      <c r="G23" s="9"/>
      <c r="H23" s="9"/>
      <c r="I23" s="10"/>
      <c r="J23" s="9"/>
      <c r="K23" s="10"/>
      <c r="L23" s="9"/>
      <c r="M23" s="10"/>
      <c r="N23" s="9"/>
      <c r="O23" s="13"/>
      <c r="P23" s="18"/>
    </row>
    <row r="24" spans="1:16" s="11" customFormat="1">
      <c r="A24" s="18"/>
      <c r="B24" s="14"/>
      <c r="C24" s="9"/>
      <c r="D24" s="9"/>
      <c r="E24" s="9"/>
      <c r="F24" s="9"/>
      <c r="G24" s="9"/>
      <c r="H24" s="9"/>
      <c r="I24" s="10"/>
      <c r="J24" s="9"/>
      <c r="K24" s="10"/>
      <c r="L24" s="9"/>
      <c r="M24" s="10"/>
      <c r="N24" s="9"/>
      <c r="O24" s="13"/>
      <c r="P24" s="18"/>
    </row>
    <row r="25" spans="1:16" s="11" customFormat="1">
      <c r="A25" s="18"/>
      <c r="B25" s="14"/>
      <c r="C25" s="9"/>
      <c r="D25" s="9"/>
      <c r="E25" s="9"/>
      <c r="F25" s="9"/>
      <c r="G25" s="9"/>
      <c r="H25" s="9"/>
      <c r="I25" s="10"/>
      <c r="J25" s="9"/>
      <c r="K25" s="10"/>
      <c r="L25" s="9"/>
      <c r="M25" s="10"/>
      <c r="N25" s="9"/>
      <c r="O25" s="13"/>
      <c r="P25" s="18"/>
    </row>
    <row r="26" spans="1:16" s="11" customFormat="1" ht="16.50" customHeight="1">
      <c r="A26" s="18"/>
      <c r="B26" s="14"/>
      <c r="C26" s="9"/>
      <c r="D26" s="9"/>
      <c r="E26" s="9"/>
      <c r="F26" s="9"/>
      <c r="G26" s="9"/>
      <c r="H26" s="9"/>
      <c r="I26" s="10"/>
      <c r="J26" s="9"/>
      <c r="K26" s="10"/>
      <c r="L26" s="9"/>
      <c r="M26" s="10"/>
      <c r="N26" s="9"/>
      <c r="O26" s="13"/>
      <c r="P26" s="18"/>
    </row>
    <row r="27" spans="1:16">
      <c r="A27" s="17"/>
      <c r="B27" s="20" t="s">
        <v>35</v>
      </c>
      <c r="C27" s="21" t="s">
        <v>36</v>
      </c>
      <c r="D27" s="21" t="s">
        <v>36</v>
      </c>
      <c r="E27" s="21" t="s">
        <v>36</v>
      </c>
      <c r="F27" s="21">
        <f>SUM(F13:F26)</f>
        <v>116</v>
      </c>
      <c r="G27" s="21">
        <f>SUM(G13:G26)</f>
        <v>111</v>
      </c>
      <c r="H27" s="21">
        <f>SUM(H13:H26)</f>
        <v>5</v>
      </c>
      <c r="I27" s="22">
        <f>SUM(G27:H27)/F27</f>
        <v>1</v>
      </c>
      <c r="J27" s="21">
        <f>(F27-SUM(G27:H27))-L27</f>
        <v>0</v>
      </c>
      <c r="K27" s="22">
        <f>J27/F27</f>
        <v>0</v>
      </c>
      <c r="L27" s="21">
        <f>SUM(L13:L26)</f>
        <v>0</v>
      </c>
      <c r="M27" s="22">
        <f>L27/F27</f>
        <v>0</v>
      </c>
      <c r="N27" s="21">
        <f>AVERAGE(N13:N26)</f>
        <v>91.7874999999999943</v>
      </c>
      <c r="O27" s="23">
        <f>AVERAGE(O13:O26)</f>
        <v>0.475574999999999992</v>
      </c>
      <c r="P27" s="17"/>
    </row>
    <row r="28" spans="1:16">
      <c r="A28" s="17"/>
      <c r="P28" s="17"/>
    </row>
    <row r="29" spans="1:16" ht="120" customHeight="1">
      <c r="A29" s="17"/>
      <c r="B29" s="26" t="s">
        <v>37</v>
      </c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17"/>
    </row>
    <row r="30" spans="1:16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</row>
  </sheetData>
  <mergeCells count="22">
    <mergeCell ref="B2:O2"/>
    <mergeCell ref="B4:O4"/>
    <mergeCell ref="B5:E5"/>
    <mergeCell ref="F5:I5"/>
    <mergeCell ref="C7:D7"/>
    <mergeCell ref="J7:L7"/>
    <mergeCell ref="M7:O7"/>
    <mergeCell ref="C9:M9"/>
    <mergeCell ref="G11:H11"/>
    <mergeCell ref="B11:B12"/>
    <mergeCell ref="C11:C12"/>
    <mergeCell ref="D11:D12"/>
    <mergeCell ref="E11:E12"/>
    <mergeCell ref="F11:F12"/>
    <mergeCell ref="I11:I12"/>
    <mergeCell ref="J11:J12"/>
    <mergeCell ref="K11:K12"/>
    <mergeCell ref="L11:L12"/>
    <mergeCell ref="M11:M12"/>
    <mergeCell ref="N11:N12"/>
    <mergeCell ref="O11:O12"/>
    <mergeCell ref="B29:O29"/>
  </mergeCells>
  <printOptions>
    <extLst>
      <ext uri="smNativeData">
        <pm:pageFlags xmlns:pm="smNativeData" id="1765576535" printRowHead="0" printColHead="0" printHeadLine="0" printFootLine="0" autoHeightHeader="0" autoHeightFooter="0" fitToPageBoth="1"/>
      </ext>
    </extLst>
  </printOptions>
  <pageMargins left="0.708333" right="0.708333" top="0.747917" bottom="1.051389" header="0.315278" footer="0.315278"/>
  <pageSetup paperSize="1" scale="77" fitToWidth="0" fitToHeight="1" orientation="landscape"/>
  <headerFooter>
    <extLst>
      <ext uri="smNativeData">
        <pm:header xmlns:pm="smNativeData" id="1765576535" l="56" r="56" t="56" b="56" borderId="0" fillId="0" vertical="0"/>
        <pm:footer xmlns:pm="smNativeData" id="1765576535" l="56" r="56" t="56" b="56" borderId="0" fillId="0" vertical="2"/>
        <pm:paperBin xmlns:pm="smNativeData" id="1765576535" Id="0" type="0" value="0"/>
        <pm:paperBin xmlns:pm="smNativeData" id="1765576535" Id="1" type="0" value="0"/>
      </ext>
    </extLst>
  </headerFooter>
  <drawing r:id="rId1"/>
  <legacyDrawing r:id="rId3"/>
  <extLst>
    <ext uri="smNativeData">
      <pm:sheetPrefs xmlns:pm="smNativeData" day="1765576535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Rubén Trejo Lozano</dc:creator>
  <cp:keywords/>
  <dc:description/>
  <cp:lastModifiedBy>Heisenberg</cp:lastModifiedBy>
  <cp:revision>0</cp:revision>
  <cp:lastPrinted>2025-07-02T21:33:58Z</cp:lastPrinted>
  <dcterms:created xsi:type="dcterms:W3CDTF">2021-11-22T14:45:25Z</dcterms:created>
  <dcterms:modified xsi:type="dcterms:W3CDTF">2025-12-12T21:55:35Z</dcterms:modified>
</cp:coreProperties>
</file>