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VISION FINAL\ERICK DE JESUS TELLEZ VERA\"/>
    </mc:Choice>
  </mc:AlternateContent>
  <xr:revisionPtr revIDLastSave="0" documentId="13_ncr:1_{BB13F386-DCE4-4FE0-AFE5-2E6A1F0ED883}" xr6:coauthVersionLast="47" xr6:coauthVersionMax="47" xr10:uidLastSave="{00000000-0000-0000-0000-000000000000}"/>
  <bookViews>
    <workbookView xWindow="11970" yWindow="0" windowWidth="16830" windowHeight="15360" tabRatio="500" activeTab="3" xr2:uid="{00000000-000D-0000-FFFF-FFFF00000000}"/>
  </bookViews>
  <sheets>
    <sheet name="1" sheetId="1" r:id="rId1"/>
    <sheet name="2" sheetId="2" r:id="rId2"/>
    <sheet name="3" sheetId="3" r:id="rId3"/>
    <sheet name="Final" sheetId="4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65576535" val="1228" rev="124" revOS="4" revMin="124" revMax="0"/>
      <pm:docPrefs xmlns:pm="smNativeData" id="1765576535" fixedDigits="0" showNotice="1" showFrameBounds="1" autoChart="1" recalcOnPrint="1" recalcOnCopy="1" finalRounding="1" compatTextArt="1" tab="567" useDefinedPrintRange="1" printArea="currentSheet"/>
      <pm:compatibility xmlns:pm="smNativeData" id="1765576535" overlapCells="1"/>
      <pm:defCurrency xmlns:pm="smNativeData" id="1765576535"/>
    </ext>
  </extLst>
</workbook>
</file>

<file path=xl/calcChain.xml><?xml version="1.0" encoding="utf-8"?>
<calcChain xmlns="http://schemas.openxmlformats.org/spreadsheetml/2006/main">
  <c r="O27" i="4" l="1"/>
  <c r="N27" i="4"/>
  <c r="L27" i="4"/>
  <c r="H27" i="4"/>
  <c r="G27" i="4"/>
  <c r="F16" i="4"/>
  <c r="M16" i="4" s="1"/>
  <c r="E16" i="4"/>
  <c r="D16" i="4"/>
  <c r="B16" i="4"/>
  <c r="F15" i="4"/>
  <c r="J15" i="4" s="1"/>
  <c r="K15" i="4" s="1"/>
  <c r="E15" i="4"/>
  <c r="D15" i="4"/>
  <c r="B15" i="4"/>
  <c r="F14" i="4"/>
  <c r="M14" i="4" s="1"/>
  <c r="E14" i="4"/>
  <c r="D14" i="4"/>
  <c r="B14" i="4"/>
  <c r="M13" i="4"/>
  <c r="F13" i="4"/>
  <c r="E13" i="4"/>
  <c r="D13" i="4"/>
  <c r="B13" i="4"/>
  <c r="C9" i="4"/>
  <c r="M7" i="4"/>
  <c r="I7" i="4"/>
  <c r="F7" i="4"/>
  <c r="F5" i="4"/>
  <c r="O27" i="3"/>
  <c r="N27" i="3"/>
  <c r="L27" i="3"/>
  <c r="H27" i="3"/>
  <c r="G27" i="3"/>
  <c r="F16" i="3"/>
  <c r="F27" i="3" s="1"/>
  <c r="E16" i="3"/>
  <c r="D16" i="3"/>
  <c r="B16" i="3"/>
  <c r="F15" i="3"/>
  <c r="M15" i="3" s="1"/>
  <c r="E15" i="3"/>
  <c r="D15" i="3"/>
  <c r="B15" i="3"/>
  <c r="F14" i="3"/>
  <c r="M14" i="3" s="1"/>
  <c r="E14" i="3"/>
  <c r="D14" i="3"/>
  <c r="B14" i="3"/>
  <c r="M13" i="3"/>
  <c r="K13" i="3"/>
  <c r="I13" i="3"/>
  <c r="F13" i="3"/>
  <c r="E13" i="3"/>
  <c r="D13" i="3"/>
  <c r="B13" i="3"/>
  <c r="C9" i="3"/>
  <c r="M7" i="3"/>
  <c r="I7" i="3"/>
  <c r="F7" i="3"/>
  <c r="F5" i="3"/>
  <c r="O27" i="2"/>
  <c r="N27" i="2"/>
  <c r="L27" i="2"/>
  <c r="M27" i="2" s="1"/>
  <c r="I27" i="2"/>
  <c r="H27" i="2"/>
  <c r="G27" i="2"/>
  <c r="F27" i="2"/>
  <c r="J27" i="2" s="1"/>
  <c r="K27" i="2" s="1"/>
  <c r="M16" i="2"/>
  <c r="F16" i="2"/>
  <c r="K16" i="2" s="1"/>
  <c r="E16" i="2"/>
  <c r="D16" i="2"/>
  <c r="B16" i="2"/>
  <c r="F15" i="2"/>
  <c r="M15" i="2" s="1"/>
  <c r="E15" i="2"/>
  <c r="D15" i="2"/>
  <c r="B15" i="2"/>
  <c r="M14" i="2"/>
  <c r="K14" i="2"/>
  <c r="I14" i="2"/>
  <c r="F14" i="2"/>
  <c r="E14" i="2"/>
  <c r="D14" i="2"/>
  <c r="B14" i="2"/>
  <c r="F13" i="2"/>
  <c r="M13" i="2" s="1"/>
  <c r="E13" i="2"/>
  <c r="D13" i="2"/>
  <c r="B13" i="2"/>
  <c r="C9" i="2"/>
  <c r="M7" i="2"/>
  <c r="I7" i="2"/>
  <c r="F7" i="2"/>
  <c r="F5" i="2"/>
  <c r="O27" i="1"/>
  <c r="N27" i="1"/>
  <c r="M27" i="1"/>
  <c r="L27" i="1"/>
  <c r="J27" i="1" s="1"/>
  <c r="K27" i="1" s="1"/>
  <c r="H27" i="1"/>
  <c r="I27" i="1" s="1"/>
  <c r="G27" i="1"/>
  <c r="F27" i="1"/>
  <c r="M26" i="1"/>
  <c r="J26" i="1"/>
  <c r="K26" i="1" s="1"/>
  <c r="I26" i="1"/>
  <c r="M25" i="1"/>
  <c r="J25" i="1"/>
  <c r="K25" i="1" s="1"/>
  <c r="I25" i="1"/>
  <c r="M24" i="1"/>
  <c r="J24" i="1"/>
  <c r="K24" i="1" s="1"/>
  <c r="I24" i="1"/>
  <c r="M23" i="1"/>
  <c r="K23" i="1"/>
  <c r="J23" i="1"/>
  <c r="I23" i="1"/>
  <c r="M22" i="1"/>
  <c r="K22" i="1"/>
  <c r="J22" i="1"/>
  <c r="I22" i="1"/>
  <c r="M21" i="1"/>
  <c r="J21" i="1"/>
  <c r="K21" i="1" s="1"/>
  <c r="I21" i="1"/>
  <c r="M20" i="1"/>
  <c r="J20" i="1"/>
  <c r="K20" i="1" s="1"/>
  <c r="I20" i="1"/>
  <c r="M19" i="1"/>
  <c r="J19" i="1"/>
  <c r="K19" i="1" s="1"/>
  <c r="I19" i="1"/>
  <c r="M18" i="1"/>
  <c r="K18" i="1"/>
  <c r="J18" i="1"/>
  <c r="I18" i="1"/>
  <c r="M17" i="1"/>
  <c r="K17" i="1"/>
  <c r="J17" i="1"/>
  <c r="I17" i="1"/>
  <c r="M14" i="1"/>
  <c r="M13" i="1"/>
  <c r="M15" i="4" l="1"/>
  <c r="F27" i="4"/>
  <c r="M27" i="4" s="1"/>
  <c r="K13" i="4"/>
  <c r="J27" i="3"/>
  <c r="K27" i="3" s="1"/>
  <c r="I27" i="3"/>
  <c r="M27" i="3"/>
  <c r="J27" i="4"/>
  <c r="K27" i="4" s="1"/>
  <c r="I27" i="4"/>
  <c r="I16" i="3"/>
  <c r="K16" i="3"/>
  <c r="M16" i="3"/>
  <c r="I13" i="4"/>
  <c r="I14" i="3"/>
  <c r="J16" i="4"/>
  <c r="K16" i="4" s="1"/>
  <c r="K14" i="3"/>
  <c r="I14" i="4"/>
  <c r="I16" i="4"/>
  <c r="I15" i="2"/>
  <c r="I15" i="3"/>
  <c r="J14" i="4"/>
  <c r="K14" i="4" s="1"/>
  <c r="K15" i="2"/>
  <c r="K15" i="3"/>
  <c r="I13" i="2"/>
  <c r="K13" i="2"/>
  <c r="I16" i="2"/>
  <c r="I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</author>
  </authors>
  <commentList>
    <comment ref="C7" authorId="0" shapeId="0" xr:uid="{00000000-0006-0000-0000-000001000000}">
      <text>
        <r>
          <rPr>
            <b/>
            <sz val="9"/>
            <rFont val="Tahoma"/>
            <family val="2"/>
          </rPr>
          <t>Operador:</t>
        </r>
        <r>
          <rPr>
            <sz val="9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</author>
  </authors>
  <commentList>
    <comment ref="C7" authorId="0" shapeId="0" xr:uid="{00000000-0006-0000-0100-000001000000}">
      <text>
        <r>
          <rPr>
            <b/>
            <sz val="9"/>
            <rFont val="Tahoma"/>
            <family val="2"/>
          </rPr>
          <t>Operador:</t>
        </r>
        <r>
          <rPr>
            <sz val="9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</author>
  </authors>
  <commentList>
    <comment ref="C7" authorId="0" shapeId="0" xr:uid="{00000000-0006-0000-0200-000001000000}">
      <text>
        <r>
          <rPr>
            <b/>
            <sz val="9"/>
            <rFont val="Tahoma"/>
            <family val="2"/>
          </rPr>
          <t>Operador:</t>
        </r>
        <r>
          <rPr>
            <sz val="9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</author>
  </authors>
  <commentList>
    <comment ref="C7" authorId="0" shapeId="0" xr:uid="{00000000-0006-0000-0300-000001000000}">
      <text>
        <r>
          <rPr>
            <b/>
            <sz val="9"/>
            <rFont val="Tahoma"/>
            <family val="2"/>
          </rPr>
          <t>Operador:</t>
        </r>
        <r>
          <rPr>
            <sz val="9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<sst xmlns="http://schemas.openxmlformats.org/spreadsheetml/2006/main" count="147" uniqueCount="47">
  <si>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</si>
  <si>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t>SUBDIRECCIÓN ACADÉMICA</t>
  </si>
  <si>
    <t xml:space="preserve">DEPARTAMENTO DE </t>
  </si>
  <si>
    <t>CIENCIAS BASICAS</t>
  </si>
  <si>
    <t>Reporte No.</t>
  </si>
  <si>
    <t>1°</t>
  </si>
  <si>
    <t>Grupos Atendidos:</t>
  </si>
  <si>
    <t>Asig. dif.</t>
  </si>
  <si>
    <t>Periodo Escolar:</t>
  </si>
  <si>
    <t>AGOSTO-DICIEMBRE 2025</t>
  </si>
  <si>
    <t>PROFESOR (A):</t>
  </si>
  <si>
    <t>ERICK DE JESUS TELLEZ VERA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</si>
  <si>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</si>
  <si>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</si>
  <si>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</si>
  <si>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</si>
  <si>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</si>
  <si>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</si>
  <si>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</si>
  <si>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</si>
  <si>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</si>
  <si>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</si>
  <si>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</si>
  <si>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</si>
  <si>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</si>
  <si>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</si>
  <si>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</si>
  <si>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CALCULO DIFERENCIAL</t>
  </si>
  <si>
    <t>110 A</t>
  </si>
  <si>
    <t>IINF</t>
  </si>
  <si>
    <t>PROBABILIDAD Y ESTADISTICA</t>
  </si>
  <si>
    <t>310 A</t>
  </si>
  <si>
    <t>CRIPTOGRAFIA</t>
  </si>
  <si>
    <t>910 B</t>
  </si>
  <si>
    <t>ALGEBRA LINEAL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</si>
  <si>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</si>
  <si>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</si>
  <si>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</si>
  <si>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</si>
  <si>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t>DIVISIÓN DE INGENIERÍA</t>
  </si>
  <si>
    <t>2°</t>
  </si>
  <si>
    <t>II</t>
  </si>
  <si>
    <t>3°</t>
  </si>
  <si>
    <t>III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</si>
  <si>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</si>
  <si>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Final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</si>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</sst>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1"/>
      <color rgb="FF000000"/>
      <name val="Calibri"/>
      <family val="2"/>
    </font>
    <font>
      <b/>
      <sz val="9"/>
      <name val="Tahoma"/>
      <family val="2"/>
    </font>
    <font>
      <sz val="9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D8D8D8"/>
        <bgColor rgb="FFFFFFFF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9" fontId="1" fillId="0" borderId="3" xfId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9" fontId="1" fillId="0" borderId="4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5" xfId="0" applyFill="1" applyBorder="1"/>
    <xf numFmtId="0" fontId="0" fillId="2" borderId="5" xfId="0" applyFill="1" applyBorder="1" applyAlignment="1">
      <alignment horizontal="center" vertic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64" fontId="6" fillId="5" borderId="8" xfId="1" applyNumberFormat="1" applyFont="1" applyFill="1" applyBorder="1" applyAlignment="1">
      <alignment horizontal="center" vertical="center"/>
    </xf>
    <xf numFmtId="9" fontId="6" fillId="6" borderId="9" xfId="1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5" fillId="10" borderId="13" xfId="0" applyFont="1" applyFill="1" applyBorder="1" applyAlignment="1">
      <alignment horizontal="center" vertical="center"/>
    </xf>
    <xf numFmtId="0" fontId="5" fillId="11" borderId="14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0" fontId="3" fillId="13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</cellXfs>
  <cellStyles count="2">
    <cellStyle name="Normal" xfId="0" builtinId="0" customBuiltin="1"/>
    <cellStyle name="Porcentaje" xfId="1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65576535" count="1">
        <pm:charStyle name="Normal" fontId="0" Id="1"/>
      </pm:charStyles>
      <pm:colors xmlns:pm="smNativeData" id="1765576535" count="4">
        <pm:color name="Color 24" rgb="0070C0"/>
        <pm:color name="Color 25" rgb="002060"/>
        <pm:color name="Color 26" rgb="D8D8D8"/>
        <pm:color name="Color 27" rgb="D9D9D9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149860</xdr:colOff>
      <xdr:row>1</xdr:row>
      <xdr:rowOff>207645</xdr:rowOff>
    </xdr:from>
    <xdr:to>
      <xdr:col>1</xdr:col>
      <xdr:colOff>1771015</xdr:colOff>
      <xdr:row>1</xdr:row>
      <xdr:rowOff>899795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V488aR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iJiJ9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L0AOAABAAAAAQAAADQDlQKsAQAADgIAAPkJAABCBA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780" y="334010"/>
          <a:ext cx="1621155" cy="69215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12</xdr:col>
      <xdr:colOff>314325</xdr:colOff>
      <xdr:row>1</xdr:row>
      <xdr:rowOff>200025</xdr:rowOff>
    </xdr:from>
    <xdr:to>
      <xdr:col>14</xdr:col>
      <xdr:colOff>398780</xdr:colOff>
      <xdr:row>1</xdr:row>
      <xdr:rowOff>919480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V488aR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LAAo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DAAAALYAVgIBAAAADgAAAEYD9gGfOQAAAgIAANUIAABtBA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6885" y="326390"/>
          <a:ext cx="1435735" cy="71945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149860</xdr:colOff>
      <xdr:row>1</xdr:row>
      <xdr:rowOff>206375</xdr:rowOff>
    </xdr:from>
    <xdr:to>
      <xdr:col>1</xdr:col>
      <xdr:colOff>1771015</xdr:colOff>
      <xdr:row>1</xdr:row>
      <xdr:rowOff>898525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V488aR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gDc0L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MoAOAABAAAAAQAAAG4DlQKsAQAADAIAAPkJAABCBA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780" y="332740"/>
          <a:ext cx="1621155" cy="69215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12</xdr:col>
      <xdr:colOff>314325</xdr:colOff>
      <xdr:row>1</xdr:row>
      <xdr:rowOff>180975</xdr:rowOff>
    </xdr:from>
    <xdr:to>
      <xdr:col>14</xdr:col>
      <xdr:colOff>398780</xdr:colOff>
      <xdr:row>1</xdr:row>
      <xdr:rowOff>901700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V488aR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DAAAALEAVgIBAAAADgAAAHED9gGfOQAA5AEAANUIAABvBA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6885" y="307340"/>
          <a:ext cx="1435735" cy="72072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149860</xdr:colOff>
      <xdr:row>1</xdr:row>
      <xdr:rowOff>206375</xdr:rowOff>
    </xdr:from>
    <xdr:to>
      <xdr:col>1</xdr:col>
      <xdr:colOff>1771015</xdr:colOff>
      <xdr:row>1</xdr:row>
      <xdr:rowOff>898525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V488aR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MoAOAABAAAAAQAAAG4DlQKsAQAADAIAAPkJAABCBA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780" y="332740"/>
          <a:ext cx="1621155" cy="69215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12</xdr:col>
      <xdr:colOff>314325</xdr:colOff>
      <xdr:row>1</xdr:row>
      <xdr:rowOff>180975</xdr:rowOff>
    </xdr:from>
    <xdr:to>
      <xdr:col>14</xdr:col>
      <xdr:colOff>398780</xdr:colOff>
      <xdr:row>1</xdr:row>
      <xdr:rowOff>901700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V488aR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DAAAALEAVgIBAAAADgAAAHED9gGfOQAA5AEAANUIAABvBA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6885" y="307340"/>
          <a:ext cx="1435735" cy="72072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149860</xdr:colOff>
      <xdr:row>1</xdr:row>
      <xdr:rowOff>207010</xdr:rowOff>
    </xdr:from>
    <xdr:to>
      <xdr:col>1</xdr:col>
      <xdr:colOff>1771015</xdr:colOff>
      <xdr:row>1</xdr:row>
      <xdr:rowOff>899160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V488aR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lNmD6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MwAOAABAAAAAQAAAHcDlQKsAQAADQIAAPkJAABCBA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780" y="333375"/>
          <a:ext cx="1621155" cy="69215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12</xdr:col>
      <xdr:colOff>295275</xdr:colOff>
      <xdr:row>1</xdr:row>
      <xdr:rowOff>152400</xdr:rowOff>
    </xdr:from>
    <xdr:to>
      <xdr:col>14</xdr:col>
      <xdr:colOff>379730</xdr:colOff>
      <xdr:row>1</xdr:row>
      <xdr:rowOff>871855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V488aR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sXZdd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DAAAAJYAMgIBAAAADgAAAFwD3gGBOQAAtwEAANUIAABtBA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47835" y="278765"/>
          <a:ext cx="1435735" cy="71945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0"/>
  <sheetViews>
    <sheetView zoomScale="75" workbookViewId="0">
      <selection activeCell="E32" sqref="E3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customWidth="1"/>
    <col min="3" max="3" width="4.7109375" style="1" customWidth="1"/>
    <col min="4" max="4" width="5.5703125" style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2</v>
      </c>
      <c r="C5" s="36"/>
      <c r="D5" s="36"/>
      <c r="E5" s="36"/>
      <c r="F5" s="37" t="s">
        <v>3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4</v>
      </c>
      <c r="C7" s="28" t="s">
        <v>5</v>
      </c>
      <c r="D7" s="28"/>
      <c r="E7" s="11" t="s">
        <v>6</v>
      </c>
      <c r="F7" s="5">
        <v>4</v>
      </c>
      <c r="H7" s="4" t="s">
        <v>7</v>
      </c>
      <c r="I7" s="5">
        <v>4</v>
      </c>
      <c r="J7" s="38" t="s">
        <v>8</v>
      </c>
      <c r="K7" s="38"/>
      <c r="L7" s="38"/>
      <c r="M7" s="28" t="s">
        <v>9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10</v>
      </c>
      <c r="C9" s="28" t="s">
        <v>11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12</v>
      </c>
      <c r="C11" s="31" t="s">
        <v>13</v>
      </c>
      <c r="D11" s="31" t="s">
        <v>14</v>
      </c>
      <c r="E11" s="23" t="s">
        <v>15</v>
      </c>
      <c r="F11" s="23" t="s">
        <v>16</v>
      </c>
      <c r="G11" s="23" t="s">
        <v>17</v>
      </c>
      <c r="H11" s="23"/>
      <c r="I11" s="23" t="s">
        <v>18</v>
      </c>
      <c r="J11" s="23" t="s">
        <v>19</v>
      </c>
      <c r="K11" s="23" t="s">
        <v>20</v>
      </c>
      <c r="L11" s="23" t="s">
        <v>21</v>
      </c>
      <c r="M11" s="23" t="s">
        <v>22</v>
      </c>
      <c r="N11" s="23" t="s">
        <v>23</v>
      </c>
      <c r="O11" s="25" t="s">
        <v>24</v>
      </c>
      <c r="P11" s="16"/>
    </row>
    <row r="12" spans="1:16" x14ac:dyDescent="0.2">
      <c r="A12" s="16"/>
      <c r="B12" s="30"/>
      <c r="C12" s="32"/>
      <c r="D12" s="32"/>
      <c r="E12" s="24"/>
      <c r="F12" s="24"/>
      <c r="G12" s="18" t="s">
        <v>25</v>
      </c>
      <c r="H12" s="18" t="s">
        <v>26</v>
      </c>
      <c r="I12" s="24"/>
      <c r="J12" s="24"/>
      <c r="K12" s="24"/>
      <c r="L12" s="24"/>
      <c r="M12" s="24"/>
      <c r="N12" s="24"/>
      <c r="O12" s="26"/>
      <c r="P12" s="16"/>
    </row>
    <row r="13" spans="1:16" s="10" customFormat="1" ht="25.5" x14ac:dyDescent="0.2">
      <c r="A13" s="17"/>
      <c r="B13" s="7" t="s">
        <v>27</v>
      </c>
      <c r="C13" s="8" t="s">
        <v>24</v>
      </c>
      <c r="D13" s="8" t="s">
        <v>28</v>
      </c>
      <c r="E13" s="8" t="s">
        <v>29</v>
      </c>
      <c r="F13" s="8">
        <v>33</v>
      </c>
      <c r="G13" s="8">
        <v>33</v>
      </c>
      <c r="H13" s="8"/>
      <c r="I13" s="9">
        <v>1</v>
      </c>
      <c r="J13" s="8">
        <v>0</v>
      </c>
      <c r="K13" s="9">
        <v>0</v>
      </c>
      <c r="L13" s="8">
        <v>0</v>
      </c>
      <c r="M13" s="9">
        <f>L13/F13</f>
        <v>0</v>
      </c>
      <c r="N13" s="8">
        <v>74.7</v>
      </c>
      <c r="O13" s="12">
        <v>0.2424</v>
      </c>
      <c r="P13" s="17"/>
    </row>
    <row r="14" spans="1:16" s="10" customFormat="1" ht="25.5" x14ac:dyDescent="0.2">
      <c r="A14" s="17"/>
      <c r="B14" s="7" t="s">
        <v>30</v>
      </c>
      <c r="C14" s="8" t="s">
        <v>24</v>
      </c>
      <c r="D14" s="8" t="s">
        <v>31</v>
      </c>
      <c r="E14" s="8" t="s">
        <v>29</v>
      </c>
      <c r="F14" s="8">
        <v>32</v>
      </c>
      <c r="G14" s="8">
        <v>32</v>
      </c>
      <c r="H14" s="8"/>
      <c r="I14" s="9">
        <v>1</v>
      </c>
      <c r="J14" s="8">
        <v>0</v>
      </c>
      <c r="K14" s="9">
        <v>0</v>
      </c>
      <c r="L14" s="8">
        <v>0</v>
      </c>
      <c r="M14" s="9">
        <f>L14/F14</f>
        <v>0</v>
      </c>
      <c r="N14" s="8">
        <v>77.5</v>
      </c>
      <c r="O14" s="12">
        <v>0.25</v>
      </c>
      <c r="P14" s="17"/>
    </row>
    <row r="15" spans="1:16" s="10" customFormat="1" ht="25.5" x14ac:dyDescent="0.2">
      <c r="A15" s="17"/>
      <c r="B15" s="7" t="s">
        <v>32</v>
      </c>
      <c r="C15" s="8" t="s">
        <v>24</v>
      </c>
      <c r="D15" s="8" t="s">
        <v>33</v>
      </c>
      <c r="E15" s="8" t="s">
        <v>29</v>
      </c>
      <c r="F15" s="8">
        <v>16</v>
      </c>
      <c r="G15" s="8">
        <v>16</v>
      </c>
      <c r="H15" s="8"/>
      <c r="I15" s="9">
        <v>1</v>
      </c>
      <c r="J15" s="8">
        <v>0</v>
      </c>
      <c r="K15" s="9">
        <v>0</v>
      </c>
      <c r="L15" s="8">
        <v>0</v>
      </c>
      <c r="M15" s="9">
        <v>0</v>
      </c>
      <c r="N15" s="8">
        <v>84.0625</v>
      </c>
      <c r="O15" s="12">
        <v>0.375</v>
      </c>
      <c r="P15" s="17"/>
    </row>
    <row r="16" spans="1:16" s="10" customFormat="1" ht="25.5" x14ac:dyDescent="0.2">
      <c r="A16" s="17"/>
      <c r="B16" s="7" t="s">
        <v>34</v>
      </c>
      <c r="C16" s="8" t="s">
        <v>24</v>
      </c>
      <c r="D16" s="8" t="s">
        <v>31</v>
      </c>
      <c r="E16" s="8" t="s">
        <v>29</v>
      </c>
      <c r="F16" s="8">
        <v>35</v>
      </c>
      <c r="G16" s="8">
        <v>35</v>
      </c>
      <c r="H16" s="8"/>
      <c r="I16" s="9">
        <v>1</v>
      </c>
      <c r="J16" s="8">
        <v>0</v>
      </c>
      <c r="K16" s="9">
        <v>0</v>
      </c>
      <c r="L16" s="8">
        <v>0</v>
      </c>
      <c r="M16" s="9">
        <v>0</v>
      </c>
      <c r="N16" s="8">
        <v>77.709999999999994</v>
      </c>
      <c r="O16" s="12">
        <v>0.31430000000000002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ref="I17:I26" si="0">(G17+H17)/F17</f>
        <v>#DIV/0!</v>
      </c>
      <c r="J17" s="8">
        <f t="shared" ref="J17:J27" si="1">(F17-SUM(G17:H17))-L17</f>
        <v>0</v>
      </c>
      <c r="K17" s="9" t="e">
        <f t="shared" ref="K17:K27" si="2">J17/F17</f>
        <v>#DIV/0!</v>
      </c>
      <c r="L17" s="8"/>
      <c r="M17" s="9" t="e">
        <f t="shared" ref="M17:M27" si="3">L17/F17</f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0"/>
        <v>#DIV/0!</v>
      </c>
      <c r="J18" s="8">
        <f t="shared" si="1"/>
        <v>0</v>
      </c>
      <c r="K18" s="9" t="e">
        <f t="shared" si="2"/>
        <v>#DIV/0!</v>
      </c>
      <c r="L18" s="8"/>
      <c r="M18" s="9" t="e">
        <f t="shared" si="3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0"/>
        <v>#DIV/0!</v>
      </c>
      <c r="J19" s="8">
        <f t="shared" si="1"/>
        <v>0</v>
      </c>
      <c r="K19" s="9" t="e">
        <f t="shared" si="2"/>
        <v>#DIV/0!</v>
      </c>
      <c r="L19" s="8"/>
      <c r="M19" s="9" t="e">
        <f t="shared" si="3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0"/>
        <v>#DIV/0!</v>
      </c>
      <c r="J20" s="8">
        <f t="shared" si="1"/>
        <v>0</v>
      </c>
      <c r="K20" s="9" t="e">
        <f t="shared" si="2"/>
        <v>#DIV/0!</v>
      </c>
      <c r="L20" s="8"/>
      <c r="M20" s="9" t="e">
        <f t="shared" si="3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0"/>
        <v>#DIV/0!</v>
      </c>
      <c r="J21" s="8">
        <f t="shared" si="1"/>
        <v>0</v>
      </c>
      <c r="K21" s="9" t="e">
        <f t="shared" si="2"/>
        <v>#DIV/0!</v>
      </c>
      <c r="L21" s="8"/>
      <c r="M21" s="9" t="e">
        <f t="shared" si="3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0"/>
        <v>#DIV/0!</v>
      </c>
      <c r="J22" s="8">
        <f t="shared" si="1"/>
        <v>0</v>
      </c>
      <c r="K22" s="9" t="e">
        <f t="shared" si="2"/>
        <v>#DIV/0!</v>
      </c>
      <c r="L22" s="8"/>
      <c r="M22" s="9" t="e">
        <f t="shared" si="3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0"/>
        <v>#DIV/0!</v>
      </c>
      <c r="J23" s="8">
        <f t="shared" si="1"/>
        <v>0</v>
      </c>
      <c r="K23" s="9" t="e">
        <f t="shared" si="2"/>
        <v>#DIV/0!</v>
      </c>
      <c r="L23" s="8"/>
      <c r="M23" s="9" t="e">
        <f t="shared" si="3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0"/>
        <v>#DIV/0!</v>
      </c>
      <c r="J24" s="8">
        <f t="shared" si="1"/>
        <v>0</v>
      </c>
      <c r="K24" s="9" t="e">
        <f t="shared" si="2"/>
        <v>#DIV/0!</v>
      </c>
      <c r="L24" s="8"/>
      <c r="M24" s="9" t="e">
        <f t="shared" si="3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0"/>
        <v>#DIV/0!</v>
      </c>
      <c r="J25" s="8">
        <f t="shared" si="1"/>
        <v>0</v>
      </c>
      <c r="K25" s="9" t="e">
        <f t="shared" si="2"/>
        <v>#DIV/0!</v>
      </c>
      <c r="L25" s="8"/>
      <c r="M25" s="9" t="e">
        <f t="shared" si="3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0"/>
        <v>#DIV/0!</v>
      </c>
      <c r="J26" s="8">
        <f t="shared" si="1"/>
        <v>0</v>
      </c>
      <c r="K26" s="9" t="e">
        <f t="shared" si="2"/>
        <v>#DIV/0!</v>
      </c>
      <c r="L26" s="8"/>
      <c r="M26" s="9" t="e">
        <f t="shared" si="3"/>
        <v>#DIV/0!</v>
      </c>
      <c r="N26" s="8"/>
      <c r="O26" s="12"/>
      <c r="P26" s="17"/>
    </row>
    <row r="27" spans="1:16" x14ac:dyDescent="0.2">
      <c r="A27" s="16"/>
      <c r="B27" s="19" t="s">
        <v>35</v>
      </c>
      <c r="C27" s="20" t="s">
        <v>36</v>
      </c>
      <c r="D27" s="20" t="s">
        <v>36</v>
      </c>
      <c r="E27" s="20" t="s">
        <v>36</v>
      </c>
      <c r="F27" s="20">
        <f>SUM(F13:F26)</f>
        <v>116</v>
      </c>
      <c r="G27" s="20">
        <f>SUM(G13:G26)</f>
        <v>116</v>
      </c>
      <c r="H27" s="20">
        <f>SUM(H13:H26)</f>
        <v>0</v>
      </c>
      <c r="I27" s="21">
        <f>SUM(G27:H27)/F27</f>
        <v>1</v>
      </c>
      <c r="J27" s="20">
        <f t="shared" si="1"/>
        <v>0</v>
      </c>
      <c r="K27" s="21">
        <f t="shared" si="2"/>
        <v>0</v>
      </c>
      <c r="L27" s="20">
        <f>SUM(L13:L26)</f>
        <v>0</v>
      </c>
      <c r="M27" s="21">
        <f t="shared" si="3"/>
        <v>0</v>
      </c>
      <c r="N27" s="20">
        <f>AVERAGE(N13:N26)</f>
        <v>78.493124999999992</v>
      </c>
      <c r="O27" s="22">
        <f>AVERAGE(O13:O26)</f>
        <v>0.29542499999999999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7" t="s">
        <v>37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N11:N12"/>
    <mergeCell ref="O11:O12"/>
    <mergeCell ref="B29:O29"/>
    <mergeCell ref="C9:M9"/>
    <mergeCell ref="G11:H11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</mergeCells>
  <printOptions horizontalCentered="1"/>
  <pageMargins left="0.315278" right="0.315278" top="0.35416700000000001" bottom="0.66944400000000004" header="0.315278" footer="0.315278"/>
  <pageSetup scale="82" fitToWidth="0" orientation="landscape"/>
  <drawing r:id="rId1"/>
  <legacyDrawing r:id="rId2"/>
  <extLst>
    <ext uri="smNativeData">
      <pm:sheetPrefs xmlns:pm="smNativeData" day="176557653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0"/>
  <sheetViews>
    <sheetView workbookViewId="0">
      <selection activeCell="G18" sqref="G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customWidth="1"/>
    <col min="3" max="3" width="4.7109375" style="1" customWidth="1"/>
    <col min="4" max="4" width="5.5703125" style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38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39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4</v>
      </c>
      <c r="C7" s="28" t="s">
        <v>40</v>
      </c>
      <c r="D7" s="28"/>
      <c r="E7" s="11" t="s">
        <v>6</v>
      </c>
      <c r="F7" s="5">
        <f>'1'!F7</f>
        <v>4</v>
      </c>
      <c r="H7" s="4" t="s">
        <v>7</v>
      </c>
      <c r="I7" s="5">
        <f>'1'!I7</f>
        <v>4</v>
      </c>
      <c r="J7" s="38" t="s">
        <v>8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10</v>
      </c>
      <c r="C9" s="28" t="str">
        <f>'1'!C9</f>
        <v>ERICK DE JESUS TELLEZ VERA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12</v>
      </c>
      <c r="C11" s="31" t="s">
        <v>13</v>
      </c>
      <c r="D11" s="31" t="s">
        <v>14</v>
      </c>
      <c r="E11" s="23" t="s">
        <v>15</v>
      </c>
      <c r="F11" s="23" t="s">
        <v>16</v>
      </c>
      <c r="G11" s="23" t="s">
        <v>17</v>
      </c>
      <c r="H11" s="23"/>
      <c r="I11" s="23" t="s">
        <v>18</v>
      </c>
      <c r="J11" s="23" t="s">
        <v>19</v>
      </c>
      <c r="K11" s="23" t="s">
        <v>20</v>
      </c>
      <c r="L11" s="23" t="s">
        <v>21</v>
      </c>
      <c r="M11" s="23" t="s">
        <v>22</v>
      </c>
      <c r="N11" s="23" t="s">
        <v>23</v>
      </c>
      <c r="O11" s="25" t="s">
        <v>24</v>
      </c>
      <c r="P11" s="16"/>
    </row>
    <row r="12" spans="1:16" x14ac:dyDescent="0.2">
      <c r="A12" s="16"/>
      <c r="B12" s="30"/>
      <c r="C12" s="32"/>
      <c r="D12" s="32"/>
      <c r="E12" s="24"/>
      <c r="F12" s="24"/>
      <c r="G12" s="18" t="s">
        <v>25</v>
      </c>
      <c r="H12" s="18" t="s">
        <v>26</v>
      </c>
      <c r="I12" s="24"/>
      <c r="J12" s="24"/>
      <c r="K12" s="24"/>
      <c r="L12" s="24"/>
      <c r="M12" s="24"/>
      <c r="N12" s="24"/>
      <c r="O12" s="26"/>
      <c r="P12" s="16"/>
    </row>
    <row r="13" spans="1:16" s="10" customFormat="1" ht="25.5" x14ac:dyDescent="0.2">
      <c r="A13" s="17"/>
      <c r="B13" s="13" t="str">
        <f>'1'!B13</f>
        <v>CALCULO DIFERENCIAL</v>
      </c>
      <c r="C13" s="8" t="s">
        <v>41</v>
      </c>
      <c r="D13" s="8" t="str">
        <f>'1'!D13</f>
        <v>110 A</v>
      </c>
      <c r="E13" s="8" t="str">
        <f>'1'!E13</f>
        <v>IINF</v>
      </c>
      <c r="F13" s="8">
        <f>'1'!F13</f>
        <v>33</v>
      </c>
      <c r="G13" s="8"/>
      <c r="H13" s="8">
        <v>0</v>
      </c>
      <c r="I13" s="9">
        <f>(G13+H13)/F13</f>
        <v>0</v>
      </c>
      <c r="J13" s="8">
        <v>0</v>
      </c>
      <c r="K13" s="9">
        <f>J13/F13</f>
        <v>0</v>
      </c>
      <c r="L13" s="8">
        <v>0</v>
      </c>
      <c r="M13" s="9">
        <f>L13/F13</f>
        <v>0</v>
      </c>
      <c r="N13" s="8">
        <v>100</v>
      </c>
      <c r="O13" s="12">
        <v>1</v>
      </c>
      <c r="P13" s="17"/>
    </row>
    <row r="14" spans="1:16" s="10" customFormat="1" ht="25.5" x14ac:dyDescent="0.2">
      <c r="A14" s="17"/>
      <c r="B14" s="13" t="str">
        <f>'1'!B14</f>
        <v>PROBABILIDAD Y ESTADISTICA</v>
      </c>
      <c r="C14" s="8" t="s">
        <v>41</v>
      </c>
      <c r="D14" s="8" t="str">
        <f>'1'!D14</f>
        <v>310 A</v>
      </c>
      <c r="E14" s="8" t="str">
        <f>'1'!E14</f>
        <v>IINF</v>
      </c>
      <c r="F14" s="8">
        <f>'1'!F14</f>
        <v>32</v>
      </c>
      <c r="G14" s="8"/>
      <c r="H14" s="8">
        <v>0</v>
      </c>
      <c r="I14" s="9">
        <f>(G14+H14)/F14</f>
        <v>0</v>
      </c>
      <c r="J14" s="8">
        <v>0</v>
      </c>
      <c r="K14" s="9">
        <f>J14/F14</f>
        <v>0</v>
      </c>
      <c r="L14" s="8">
        <v>0</v>
      </c>
      <c r="M14" s="9">
        <f>L14/F14</f>
        <v>0</v>
      </c>
      <c r="N14" s="8">
        <v>100</v>
      </c>
      <c r="O14" s="12">
        <v>1</v>
      </c>
      <c r="P14" s="17"/>
    </row>
    <row r="15" spans="1:16" s="10" customFormat="1" ht="25.5" x14ac:dyDescent="0.2">
      <c r="A15" s="17"/>
      <c r="B15" s="13" t="str">
        <f>'1'!B15</f>
        <v>CRIPTOGRAFIA</v>
      </c>
      <c r="C15" s="8" t="s">
        <v>41</v>
      </c>
      <c r="D15" s="8" t="str">
        <f>'1'!D15</f>
        <v>910 B</v>
      </c>
      <c r="E15" s="8" t="str">
        <f>'1'!E15</f>
        <v>IINF</v>
      </c>
      <c r="F15" s="8">
        <f>'1'!F15</f>
        <v>16</v>
      </c>
      <c r="G15" s="8"/>
      <c r="H15" s="8">
        <v>0</v>
      </c>
      <c r="I15" s="9">
        <f>(G15+H15)/F15</f>
        <v>0</v>
      </c>
      <c r="J15" s="8">
        <v>0</v>
      </c>
      <c r="K15" s="9">
        <f>J15/F15</f>
        <v>0</v>
      </c>
      <c r="L15" s="8">
        <v>0</v>
      </c>
      <c r="M15" s="9">
        <f>L15/F15</f>
        <v>0</v>
      </c>
      <c r="N15" s="8">
        <v>100</v>
      </c>
      <c r="O15" s="12">
        <v>1</v>
      </c>
      <c r="P15" s="17"/>
    </row>
    <row r="16" spans="1:16" s="10" customFormat="1" ht="25.5" x14ac:dyDescent="0.2">
      <c r="A16" s="17"/>
      <c r="B16" s="13" t="str">
        <f>'1'!B16</f>
        <v>ALGEBRA LINEAL</v>
      </c>
      <c r="C16" s="8" t="s">
        <v>41</v>
      </c>
      <c r="D16" s="8" t="str">
        <f>'1'!D16</f>
        <v>310 A</v>
      </c>
      <c r="E16" s="8" t="str">
        <f>'1'!E16</f>
        <v>IINF</v>
      </c>
      <c r="F16" s="8">
        <f>'1'!F16</f>
        <v>35</v>
      </c>
      <c r="G16" s="8"/>
      <c r="H16" s="8">
        <v>0</v>
      </c>
      <c r="I16" s="9">
        <f>(G16+H16)/F16</f>
        <v>0</v>
      </c>
      <c r="J16" s="8">
        <v>0</v>
      </c>
      <c r="K16" s="9">
        <f>J16/F16</f>
        <v>0</v>
      </c>
      <c r="L16" s="8">
        <v>0</v>
      </c>
      <c r="M16" s="9">
        <f>L16/F16</f>
        <v>0</v>
      </c>
      <c r="N16" s="8">
        <v>100</v>
      </c>
      <c r="O16" s="12">
        <v>1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x14ac:dyDescent="0.2">
      <c r="A27" s="16"/>
      <c r="B27" s="19" t="s">
        <v>35</v>
      </c>
      <c r="C27" s="20" t="s">
        <v>36</v>
      </c>
      <c r="D27" s="20" t="s">
        <v>36</v>
      </c>
      <c r="E27" s="20" t="s">
        <v>36</v>
      </c>
      <c r="F27" s="20">
        <f>SUM(F13:F26)</f>
        <v>116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>(F27-SUM(G27:H27))-L27</f>
        <v>116</v>
      </c>
      <c r="K27" s="21">
        <f>J27/F27</f>
        <v>1</v>
      </c>
      <c r="L27" s="20">
        <f>SUM(L13:L26)</f>
        <v>0</v>
      </c>
      <c r="M27" s="21">
        <f>L27/F27</f>
        <v>0</v>
      </c>
      <c r="N27" s="20">
        <f>AVERAGE(N13:N26)</f>
        <v>100</v>
      </c>
      <c r="O27" s="22">
        <f>AVERAGE(O13:O26)</f>
        <v>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7" t="s">
        <v>37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N11:N12"/>
    <mergeCell ref="O11:O12"/>
    <mergeCell ref="B29:O29"/>
    <mergeCell ref="C9:M9"/>
    <mergeCell ref="G11:H11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</mergeCells>
  <printOptions horizontalCentered="1"/>
  <pageMargins left="0.315278" right="0.315278" top="0.35416700000000001" bottom="1.063194" header="0.315278" footer="0.315278"/>
  <pageSetup scale="82" fitToWidth="0" orientation="landscape"/>
  <drawing r:id="rId1"/>
  <legacyDrawing r:id="rId2"/>
  <extLst>
    <ext uri="smNativeData">
      <pm:sheetPrefs xmlns:pm="smNativeData" day="176557653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0"/>
  <sheetViews>
    <sheetView workbookViewId="0">
      <selection activeCell="N19" sqref="N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customWidth="1"/>
    <col min="3" max="3" width="4.7109375" style="1" customWidth="1"/>
    <col min="4" max="4" width="5.5703125" style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38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39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4</v>
      </c>
      <c r="C7" s="28" t="s">
        <v>42</v>
      </c>
      <c r="D7" s="28"/>
      <c r="E7" s="11" t="s">
        <v>6</v>
      </c>
      <c r="F7" s="5">
        <f>'1'!F7</f>
        <v>4</v>
      </c>
      <c r="H7" s="4" t="s">
        <v>7</v>
      </c>
      <c r="I7" s="5">
        <f>'1'!I7</f>
        <v>4</v>
      </c>
      <c r="J7" s="38" t="s">
        <v>8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10</v>
      </c>
      <c r="C9" s="28" t="str">
        <f>'1'!C9</f>
        <v>ERICK DE JESUS TELLEZ VERA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12</v>
      </c>
      <c r="C11" s="31" t="s">
        <v>13</v>
      </c>
      <c r="D11" s="31" t="s">
        <v>14</v>
      </c>
      <c r="E11" s="23" t="s">
        <v>15</v>
      </c>
      <c r="F11" s="23" t="s">
        <v>16</v>
      </c>
      <c r="G11" s="23" t="s">
        <v>17</v>
      </c>
      <c r="H11" s="23"/>
      <c r="I11" s="23" t="s">
        <v>18</v>
      </c>
      <c r="J11" s="23" t="s">
        <v>19</v>
      </c>
      <c r="K11" s="23" t="s">
        <v>20</v>
      </c>
      <c r="L11" s="23" t="s">
        <v>21</v>
      </c>
      <c r="M11" s="23" t="s">
        <v>22</v>
      </c>
      <c r="N11" s="23" t="s">
        <v>23</v>
      </c>
      <c r="O11" s="25" t="s">
        <v>24</v>
      </c>
      <c r="P11" s="16"/>
    </row>
    <row r="12" spans="1:16" x14ac:dyDescent="0.2">
      <c r="A12" s="16"/>
      <c r="B12" s="30"/>
      <c r="C12" s="32"/>
      <c r="D12" s="32"/>
      <c r="E12" s="24"/>
      <c r="F12" s="24"/>
      <c r="G12" s="18" t="s">
        <v>25</v>
      </c>
      <c r="H12" s="18" t="s">
        <v>26</v>
      </c>
      <c r="I12" s="24"/>
      <c r="J12" s="24"/>
      <c r="K12" s="24"/>
      <c r="L12" s="24"/>
      <c r="M12" s="24"/>
      <c r="N12" s="24"/>
      <c r="O12" s="26"/>
      <c r="P12" s="16"/>
    </row>
    <row r="13" spans="1:16" s="10" customFormat="1" ht="25.5" x14ac:dyDescent="0.2">
      <c r="A13" s="17"/>
      <c r="B13" s="13" t="str">
        <f>'1'!B13</f>
        <v>CALCULO DIFERENCIAL</v>
      </c>
      <c r="C13" s="8" t="s">
        <v>43</v>
      </c>
      <c r="D13" s="8" t="str">
        <f>'1'!D13</f>
        <v>110 A</v>
      </c>
      <c r="E13" s="8" t="str">
        <f>'1'!E13</f>
        <v>IINF</v>
      </c>
      <c r="F13" s="8">
        <f>'1'!F13</f>
        <v>33</v>
      </c>
      <c r="G13" s="8"/>
      <c r="H13" s="8">
        <v>0</v>
      </c>
      <c r="I13" s="9">
        <f>(G13+H13)/F13</f>
        <v>0</v>
      </c>
      <c r="J13" s="8">
        <v>0</v>
      </c>
      <c r="K13" s="9">
        <f>J13/F13</f>
        <v>0</v>
      </c>
      <c r="L13" s="8">
        <v>0</v>
      </c>
      <c r="M13" s="9">
        <f>L13/F13</f>
        <v>0</v>
      </c>
      <c r="N13" s="8">
        <v>100</v>
      </c>
      <c r="O13" s="12">
        <v>1</v>
      </c>
      <c r="P13" s="17"/>
    </row>
    <row r="14" spans="1:16" s="10" customFormat="1" ht="25.5" x14ac:dyDescent="0.2">
      <c r="A14" s="17"/>
      <c r="B14" s="13" t="str">
        <f>'1'!B14</f>
        <v>PROBABILIDAD Y ESTADISTICA</v>
      </c>
      <c r="C14" s="8" t="s">
        <v>43</v>
      </c>
      <c r="D14" s="8" t="str">
        <f>'1'!D14</f>
        <v>310 A</v>
      </c>
      <c r="E14" s="8" t="str">
        <f>'1'!E14</f>
        <v>IINF</v>
      </c>
      <c r="F14" s="8">
        <f>'1'!F14</f>
        <v>32</v>
      </c>
      <c r="G14" s="8"/>
      <c r="H14" s="8">
        <v>0</v>
      </c>
      <c r="I14" s="9">
        <f>(G14+H14)/F14</f>
        <v>0</v>
      </c>
      <c r="J14" s="8">
        <v>0</v>
      </c>
      <c r="K14" s="9">
        <f>J14/F14</f>
        <v>0</v>
      </c>
      <c r="L14" s="8">
        <v>0</v>
      </c>
      <c r="M14" s="9">
        <f>L14/F14</f>
        <v>0</v>
      </c>
      <c r="N14" s="8">
        <v>100</v>
      </c>
      <c r="O14" s="12">
        <v>1</v>
      </c>
      <c r="P14" s="17"/>
    </row>
    <row r="15" spans="1:16" s="10" customFormat="1" ht="25.5" x14ac:dyDescent="0.2">
      <c r="A15" s="17"/>
      <c r="B15" s="13" t="str">
        <f>'1'!B15</f>
        <v>CRIPTOGRAFIA</v>
      </c>
      <c r="C15" s="8" t="s">
        <v>43</v>
      </c>
      <c r="D15" s="8" t="str">
        <f>'1'!D15</f>
        <v>910 B</v>
      </c>
      <c r="E15" s="8" t="str">
        <f>'1'!E15</f>
        <v>IINF</v>
      </c>
      <c r="F15" s="8">
        <f>'1'!F15</f>
        <v>16</v>
      </c>
      <c r="G15" s="8"/>
      <c r="H15" s="8">
        <v>0</v>
      </c>
      <c r="I15" s="9">
        <f>(G15+H15)/F15</f>
        <v>0</v>
      </c>
      <c r="J15" s="8">
        <v>0</v>
      </c>
      <c r="K15" s="9">
        <f>J15/F15</f>
        <v>0</v>
      </c>
      <c r="L15" s="8">
        <v>0</v>
      </c>
      <c r="M15" s="9">
        <f>L15/F15</f>
        <v>0</v>
      </c>
      <c r="N15" s="8">
        <v>100</v>
      </c>
      <c r="O15" s="12">
        <v>1</v>
      </c>
      <c r="P15" s="17"/>
    </row>
    <row r="16" spans="1:16" s="10" customFormat="1" ht="25.5" x14ac:dyDescent="0.2">
      <c r="A16" s="17"/>
      <c r="B16" s="13" t="str">
        <f>'1'!B16</f>
        <v>ALGEBRA LINEAL</v>
      </c>
      <c r="C16" s="8" t="s">
        <v>43</v>
      </c>
      <c r="D16" s="8" t="str">
        <f>'1'!D16</f>
        <v>310 A</v>
      </c>
      <c r="E16" s="8" t="str">
        <f>'1'!E16</f>
        <v>IINF</v>
      </c>
      <c r="F16" s="8">
        <f>'1'!F16</f>
        <v>35</v>
      </c>
      <c r="G16" s="8"/>
      <c r="H16" s="8">
        <v>0</v>
      </c>
      <c r="I16" s="9">
        <f>(G16+H16)/F16</f>
        <v>0</v>
      </c>
      <c r="J16" s="8">
        <v>0</v>
      </c>
      <c r="K16" s="9">
        <f>J16/F16</f>
        <v>0</v>
      </c>
      <c r="L16" s="8">
        <v>0</v>
      </c>
      <c r="M16" s="9">
        <f>L16/F16</f>
        <v>0</v>
      </c>
      <c r="N16" s="8">
        <v>100</v>
      </c>
      <c r="O16" s="12">
        <v>1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x14ac:dyDescent="0.2">
      <c r="A27" s="16"/>
      <c r="B27" s="19" t="s">
        <v>35</v>
      </c>
      <c r="C27" s="20" t="s">
        <v>36</v>
      </c>
      <c r="D27" s="20" t="s">
        <v>36</v>
      </c>
      <c r="E27" s="20" t="s">
        <v>36</v>
      </c>
      <c r="F27" s="20">
        <f>SUM(F13:F26)</f>
        <v>116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>(F27-SUM(G27:H27))-L27</f>
        <v>116</v>
      </c>
      <c r="K27" s="21">
        <f>J27/F27</f>
        <v>1</v>
      </c>
      <c r="L27" s="20">
        <f>SUM(L13:L26)</f>
        <v>0</v>
      </c>
      <c r="M27" s="21">
        <f>L27/F27</f>
        <v>0</v>
      </c>
      <c r="N27" s="20">
        <f>AVERAGE(N13:N26)</f>
        <v>100</v>
      </c>
      <c r="O27" s="22">
        <f>AVERAGE(O13:O26)</f>
        <v>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7" t="s">
        <v>37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N11:N12"/>
    <mergeCell ref="O11:O12"/>
    <mergeCell ref="B29:O29"/>
    <mergeCell ref="C9:M9"/>
    <mergeCell ref="G11:H11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</mergeCells>
  <printOptions horizontalCentered="1"/>
  <pageMargins left="0.315278" right="0.315278" top="0.35416700000000001" bottom="1.063194" header="0.315278" footer="0.315278"/>
  <pageSetup scale="82" fitToWidth="0" orientation="landscape"/>
  <drawing r:id="rId1"/>
  <legacyDrawing r:id="rId2"/>
  <extLst>
    <ext uri="smNativeData">
      <pm:sheetPrefs xmlns:pm="smNativeData" day="176557653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0"/>
  <sheetViews>
    <sheetView tabSelected="1" zoomScale="78" zoomScaleNormal="78" workbookViewId="0">
      <selection activeCell="Q1" sqref="Q1:S104857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customWidth="1"/>
    <col min="3" max="3" width="4.7109375" style="1" customWidth="1"/>
    <col min="4" max="4" width="5.5703125" style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44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39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4</v>
      </c>
      <c r="C7" s="28" t="s">
        <v>45</v>
      </c>
      <c r="D7" s="28"/>
      <c r="E7" s="11" t="s">
        <v>6</v>
      </c>
      <c r="F7" s="5">
        <f>'1'!F7</f>
        <v>4</v>
      </c>
      <c r="H7" s="4" t="s">
        <v>7</v>
      </c>
      <c r="I7" s="5">
        <f>'1'!I7</f>
        <v>4</v>
      </c>
      <c r="J7" s="38" t="s">
        <v>8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10</v>
      </c>
      <c r="C9" s="28" t="str">
        <f>'1'!C9</f>
        <v>ERICK DE JESUS TELLEZ VERA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12</v>
      </c>
      <c r="C11" s="31" t="s">
        <v>13</v>
      </c>
      <c r="D11" s="31" t="s">
        <v>14</v>
      </c>
      <c r="E11" s="23" t="s">
        <v>15</v>
      </c>
      <c r="F11" s="23" t="s">
        <v>16</v>
      </c>
      <c r="G11" s="23" t="s">
        <v>17</v>
      </c>
      <c r="H11" s="23"/>
      <c r="I11" s="23" t="s">
        <v>18</v>
      </c>
      <c r="J11" s="23" t="s">
        <v>19</v>
      </c>
      <c r="K11" s="23" t="s">
        <v>20</v>
      </c>
      <c r="L11" s="23" t="s">
        <v>21</v>
      </c>
      <c r="M11" s="23" t="s">
        <v>22</v>
      </c>
      <c r="N11" s="23" t="s">
        <v>23</v>
      </c>
      <c r="O11" s="25" t="s">
        <v>24</v>
      </c>
      <c r="P11" s="16"/>
    </row>
    <row r="12" spans="1:16" x14ac:dyDescent="0.2">
      <c r="A12" s="16"/>
      <c r="B12" s="30"/>
      <c r="C12" s="32"/>
      <c r="D12" s="32"/>
      <c r="E12" s="24"/>
      <c r="F12" s="24"/>
      <c r="G12" s="18" t="s">
        <v>25</v>
      </c>
      <c r="H12" s="18" t="s">
        <v>26</v>
      </c>
      <c r="I12" s="24"/>
      <c r="J12" s="24"/>
      <c r="K12" s="24"/>
      <c r="L12" s="24"/>
      <c r="M12" s="24"/>
      <c r="N12" s="24"/>
      <c r="O12" s="26"/>
      <c r="P12" s="16"/>
    </row>
    <row r="13" spans="1:16" s="10" customFormat="1" ht="25.5" x14ac:dyDescent="0.2">
      <c r="A13" s="17"/>
      <c r="B13" s="13" t="str">
        <f>'1'!B13</f>
        <v>CALCULO DIFERENCIAL</v>
      </c>
      <c r="C13" s="8" t="s">
        <v>46</v>
      </c>
      <c r="D13" s="8" t="str">
        <f>'1'!D13</f>
        <v>110 A</v>
      </c>
      <c r="E13" s="8" t="str">
        <f>'1'!E13</f>
        <v>IINF</v>
      </c>
      <c r="F13" s="8">
        <f>'1'!F13</f>
        <v>33</v>
      </c>
      <c r="G13" s="8">
        <v>28</v>
      </c>
      <c r="H13" s="8">
        <v>5</v>
      </c>
      <c r="I13" s="9">
        <f>(G13+H13)/F13</f>
        <v>1</v>
      </c>
      <c r="J13" s="8">
        <v>5</v>
      </c>
      <c r="K13" s="9">
        <f>J13/F13</f>
        <v>0.15151515151515152</v>
      </c>
      <c r="L13" s="8">
        <v>0</v>
      </c>
      <c r="M13" s="9">
        <f>L13/F13</f>
        <v>0</v>
      </c>
      <c r="N13" s="8">
        <v>75.36</v>
      </c>
      <c r="O13" s="12">
        <v>0.84840000000000004</v>
      </c>
      <c r="P13" s="17"/>
    </row>
    <row r="14" spans="1:16" s="10" customFormat="1" ht="25.5" x14ac:dyDescent="0.2">
      <c r="A14" s="17"/>
      <c r="B14" s="13" t="str">
        <f>'1'!B14</f>
        <v>PROBABILIDAD Y ESTADISTICA</v>
      </c>
      <c r="C14" s="8" t="s">
        <v>46</v>
      </c>
      <c r="D14" s="8" t="str">
        <f>'1'!D14</f>
        <v>310 A</v>
      </c>
      <c r="E14" s="8" t="str">
        <f>'1'!E14</f>
        <v>IINF</v>
      </c>
      <c r="F14" s="8">
        <f>'1'!F14</f>
        <v>32</v>
      </c>
      <c r="G14" s="8">
        <v>32</v>
      </c>
      <c r="H14" s="8">
        <v>0</v>
      </c>
      <c r="I14" s="9">
        <f>(G14+H14)/F14</f>
        <v>1</v>
      </c>
      <c r="J14" s="8">
        <f>(F14-SUM(G14:H14))-L14</f>
        <v>0</v>
      </c>
      <c r="K14" s="9">
        <f>J14/F14</f>
        <v>0</v>
      </c>
      <c r="L14" s="8">
        <v>0</v>
      </c>
      <c r="M14" s="9">
        <f>L14/F14</f>
        <v>0</v>
      </c>
      <c r="N14" s="8">
        <v>92.18</v>
      </c>
      <c r="O14" s="12">
        <v>0.4</v>
      </c>
      <c r="P14" s="17"/>
    </row>
    <row r="15" spans="1:16" s="10" customFormat="1" ht="25.5" x14ac:dyDescent="0.2">
      <c r="A15" s="17"/>
      <c r="B15" s="13" t="str">
        <f>'1'!B15</f>
        <v>CRIPTOGRAFIA</v>
      </c>
      <c r="C15" s="8" t="s">
        <v>46</v>
      </c>
      <c r="D15" s="8" t="str">
        <f>'1'!D15</f>
        <v>910 B</v>
      </c>
      <c r="E15" s="8" t="str">
        <f>'1'!E15</f>
        <v>IINF</v>
      </c>
      <c r="F15" s="8">
        <f>'1'!F15</f>
        <v>16</v>
      </c>
      <c r="G15" s="8">
        <v>16</v>
      </c>
      <c r="H15" s="8">
        <v>0</v>
      </c>
      <c r="I15" s="9">
        <f>(G15+H15)/F15</f>
        <v>1</v>
      </c>
      <c r="J15" s="8">
        <f>(F15-SUM(G15:H15))-L15</f>
        <v>0</v>
      </c>
      <c r="K15" s="9">
        <f>J15/F15</f>
        <v>0</v>
      </c>
      <c r="L15" s="8">
        <v>0</v>
      </c>
      <c r="M15" s="9">
        <f>L15/F15</f>
        <v>0</v>
      </c>
      <c r="N15" s="8">
        <v>97.18</v>
      </c>
      <c r="O15" s="12">
        <v>0.375</v>
      </c>
      <c r="P15" s="17"/>
    </row>
    <row r="16" spans="1:16" s="10" customFormat="1" ht="25.5" x14ac:dyDescent="0.2">
      <c r="A16" s="17"/>
      <c r="B16" s="13" t="str">
        <f>'1'!B16</f>
        <v>ALGEBRA LINEAL</v>
      </c>
      <c r="C16" s="8" t="s">
        <v>46</v>
      </c>
      <c r="D16" s="8" t="str">
        <f>'1'!D16</f>
        <v>310 A</v>
      </c>
      <c r="E16" s="8" t="str">
        <f>'1'!E16</f>
        <v>IINF</v>
      </c>
      <c r="F16" s="8">
        <f>'1'!F16</f>
        <v>35</v>
      </c>
      <c r="G16" s="8">
        <v>35</v>
      </c>
      <c r="H16" s="8">
        <v>0</v>
      </c>
      <c r="I16" s="9">
        <f>(G16+H16)/F16</f>
        <v>1</v>
      </c>
      <c r="J16" s="8">
        <f>(F16-SUM(G16:H16))-L16</f>
        <v>0</v>
      </c>
      <c r="K16" s="9">
        <f>J16/F16</f>
        <v>0</v>
      </c>
      <c r="L16" s="8">
        <v>0</v>
      </c>
      <c r="M16" s="9">
        <f>L16/F16</f>
        <v>0</v>
      </c>
      <c r="N16" s="8">
        <v>94.02</v>
      </c>
      <c r="O16" s="12">
        <v>0.31430000000000002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x14ac:dyDescent="0.2">
      <c r="A27" s="16"/>
      <c r="B27" s="19" t="s">
        <v>35</v>
      </c>
      <c r="C27" s="20" t="s">
        <v>36</v>
      </c>
      <c r="D27" s="20" t="s">
        <v>36</v>
      </c>
      <c r="E27" s="20" t="s">
        <v>36</v>
      </c>
      <c r="F27" s="20">
        <f>SUM(F13:F26)</f>
        <v>116</v>
      </c>
      <c r="G27" s="20">
        <f>SUM(G13:G26)</f>
        <v>111</v>
      </c>
      <c r="H27" s="20">
        <f>SUM(H13:H26)</f>
        <v>5</v>
      </c>
      <c r="I27" s="21">
        <f>SUM(G27:H27)/F27</f>
        <v>1</v>
      </c>
      <c r="J27" s="20">
        <f>(F27-SUM(G27:H27))-L27</f>
        <v>0</v>
      </c>
      <c r="K27" s="21">
        <f>J27/F27</f>
        <v>0</v>
      </c>
      <c r="L27" s="20">
        <f>SUM(L13:L26)</f>
        <v>0</v>
      </c>
      <c r="M27" s="21">
        <f>L27/F27</f>
        <v>0</v>
      </c>
      <c r="N27" s="20">
        <f>AVERAGE(N13:N26)</f>
        <v>89.685000000000002</v>
      </c>
      <c r="O27" s="22">
        <f>AVERAGE(O13:O26)</f>
        <v>0.48442500000000005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7" t="s">
        <v>37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N11:N12"/>
    <mergeCell ref="O11:O12"/>
    <mergeCell ref="B29:O29"/>
    <mergeCell ref="C9:M9"/>
    <mergeCell ref="G11:H11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</mergeCells>
  <pageMargins left="0.70833299999999999" right="0.70833299999999999" top="0.74791700000000005" bottom="1.0513889999999999" header="0.315278" footer="0.315278"/>
  <pageSetup scale="77" fitToWidth="0" orientation="landscape"/>
  <drawing r:id="rId1"/>
  <legacyDrawing r:id="rId2"/>
  <extLst>
    <ext uri="smNativeData">
      <pm:sheetPrefs xmlns:pm="smNativeData" day="176557653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>0</cp:revision>
  <cp:lastPrinted>2025-07-02T21:33:58Z</cp:lastPrinted>
  <dcterms:created xsi:type="dcterms:W3CDTF">2021-11-22T14:45:25Z</dcterms:created>
  <dcterms:modified xsi:type="dcterms:W3CDTF">2026-01-09T21:32:00Z</dcterms:modified>
</cp:coreProperties>
</file>