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B49542EC-B789-4DFB-BFB3-AAC2371A3AE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F5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B13" i="30"/>
  <c r="C9" i="30"/>
  <c r="M7" i="30"/>
  <c r="I7" i="30"/>
  <c r="F7" i="30"/>
  <c r="F5" i="30"/>
  <c r="C9" i="27"/>
  <c r="F5" i="27"/>
  <c r="M7" i="27"/>
  <c r="I7" i="27"/>
  <c r="F7" i="27"/>
  <c r="B14" i="27"/>
  <c r="D14" i="27"/>
  <c r="E14" i="27"/>
  <c r="F14" i="27"/>
  <c r="M14" i="27" s="1"/>
  <c r="B15" i="27"/>
  <c r="D15" i="27"/>
  <c r="E15" i="27"/>
  <c r="F15" i="27"/>
  <c r="J15" i="27" s="1"/>
  <c r="B16" i="27"/>
  <c r="D16" i="27"/>
  <c r="E16" i="27"/>
  <c r="F16" i="27"/>
  <c r="B17" i="27"/>
  <c r="D17" i="27"/>
  <c r="E17" i="27"/>
  <c r="F17" i="27"/>
  <c r="J17" i="27" s="1"/>
  <c r="B18" i="27"/>
  <c r="D18" i="27"/>
  <c r="E18" i="27"/>
  <c r="F18" i="27"/>
  <c r="M18" i="27" s="1"/>
  <c r="B19" i="27"/>
  <c r="C19" i="27"/>
  <c r="D19" i="27"/>
  <c r="E19" i="27"/>
  <c r="F19" i="27"/>
  <c r="B20" i="27"/>
  <c r="C20" i="27"/>
  <c r="D20" i="27"/>
  <c r="E20" i="27"/>
  <c r="F20" i="27"/>
  <c r="J20" i="27" s="1"/>
  <c r="B21" i="27"/>
  <c r="C21" i="27"/>
  <c r="D21" i="27"/>
  <c r="E21" i="27"/>
  <c r="F21" i="27"/>
  <c r="J21" i="27" s="1"/>
  <c r="B22" i="27"/>
  <c r="C22" i="27"/>
  <c r="D22" i="27"/>
  <c r="E22" i="27"/>
  <c r="F22" i="27"/>
  <c r="J22" i="27" s="1"/>
  <c r="B23" i="27"/>
  <c r="C23" i="27"/>
  <c r="D23" i="27"/>
  <c r="E23" i="27"/>
  <c r="F23" i="27"/>
  <c r="M23" i="27" s="1"/>
  <c r="B24" i="27"/>
  <c r="C24" i="27"/>
  <c r="D24" i="27"/>
  <c r="E24" i="27"/>
  <c r="F24" i="27"/>
  <c r="J24" i="27" s="1"/>
  <c r="B25" i="27"/>
  <c r="C25" i="27"/>
  <c r="D25" i="27"/>
  <c r="E25" i="27"/>
  <c r="F25" i="27"/>
  <c r="J25" i="27" s="1"/>
  <c r="B26" i="27"/>
  <c r="C26" i="27"/>
  <c r="D26" i="27"/>
  <c r="E26" i="27"/>
  <c r="F26" i="27"/>
  <c r="D13" i="27"/>
  <c r="E13" i="27"/>
  <c r="F13" i="27"/>
  <c r="J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M26" i="26"/>
  <c r="J26" i="26"/>
  <c r="M25" i="26"/>
  <c r="J25" i="26"/>
  <c r="M24" i="26"/>
  <c r="J24" i="26"/>
  <c r="M23" i="26"/>
  <c r="J23" i="26"/>
  <c r="M22" i="26"/>
  <c r="J22" i="26"/>
  <c r="M21" i="26"/>
  <c r="J21" i="26"/>
  <c r="M20" i="26"/>
  <c r="J20" i="26"/>
  <c r="M19" i="26"/>
  <c r="J19" i="26"/>
  <c r="M13" i="26"/>
  <c r="J13" i="26"/>
  <c r="M17" i="27" l="1"/>
  <c r="M21" i="27"/>
  <c r="J24" i="31"/>
  <c r="K24" i="31" s="1"/>
  <c r="J19" i="27"/>
  <c r="M22" i="27"/>
  <c r="J26" i="27"/>
  <c r="J15" i="30"/>
  <c r="K15" i="30" s="1"/>
  <c r="J19" i="30"/>
  <c r="K19" i="30" s="1"/>
  <c r="M15" i="27"/>
  <c r="M20" i="27"/>
  <c r="M24" i="27"/>
  <c r="I15" i="31"/>
  <c r="J16" i="27"/>
  <c r="M19" i="27"/>
  <c r="J23" i="30"/>
  <c r="K23" i="30" s="1"/>
  <c r="I20" i="31"/>
  <c r="I23" i="31"/>
  <c r="M27" i="26"/>
  <c r="J23" i="27"/>
  <c r="J23" i="31"/>
  <c r="K23" i="31" s="1"/>
  <c r="J15" i="31"/>
  <c r="K15" i="31" s="1"/>
  <c r="J27" i="26"/>
  <c r="J14" i="27"/>
  <c r="M26" i="27"/>
  <c r="J14" i="30"/>
  <c r="K14" i="30" s="1"/>
  <c r="J18" i="30"/>
  <c r="K18" i="30" s="1"/>
  <c r="J22" i="30"/>
  <c r="K22" i="30" s="1"/>
  <c r="J14" i="31"/>
  <c r="K14" i="31" s="1"/>
  <c r="I19" i="31"/>
  <c r="J18" i="27"/>
  <c r="M25" i="27"/>
  <c r="I16" i="30"/>
  <c r="I20" i="30"/>
  <c r="I24" i="30"/>
  <c r="J18" i="31"/>
  <c r="K18" i="31" s="1"/>
  <c r="J19" i="31"/>
  <c r="K19" i="31" s="1"/>
  <c r="M13" i="27"/>
  <c r="M16" i="27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F27" i="27"/>
  <c r="J27" i="27" s="1"/>
  <c r="M27" i="30" l="1"/>
  <c r="I27" i="30"/>
  <c r="J27" i="31"/>
  <c r="K27" i="31" s="1"/>
  <c r="I27" i="31"/>
  <c r="M27" i="31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<sst xmlns="http://schemas.openxmlformats.org/spreadsheetml/2006/main" count="128" uniqueCount="39">
  <si>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</si>
  <si>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</si>
  <si>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</si>
  <si>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</si>
  <si>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</si>
  <si>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</si>
  <si>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</si>
  <si>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</si>
  <si>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</si>
  <si>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</si>
  <si>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</si>
  <si>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</si>
  <si>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</si>
  <si>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</si>
  <si>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</si>
  <si>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</si>
  <si>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</si>
  <si>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</si>
  <si>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</si>
  <si>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</si>
  <si>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</si>
  <si>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</si>
  <si>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</si>
  <si>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</si>
  <si>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</si>
  <si>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</si>
  <si>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</si>
  <si>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</si>
  <si>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</si>
  <si>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</si>
  <si>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</si>
  <si>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</si>
  <si>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INDUSTRIAL</t>
  </si>
  <si>
    <t>AGOSTO-DICIEMBRE 2025</t>
  </si>
  <si>
    <t>IIND</t>
  </si>
  <si>
    <t>701 A</t>
  </si>
  <si>
    <t>II</t>
  </si>
  <si>
    <t>FLOR ILIANA CHONTAL PELAYO</t>
  </si>
  <si>
    <t>LOGISTICA Y CADENAS DE SUMINISTRO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</si>
</sst>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2" fontId="11" fillId="2" borderId="6" xfId="0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zoomScaleNormal="100" zoomScaleSheetLayoutView="100" zoomScalePageLayoutView="70" workbookViewId="0">
      <selection activeCell="N13" sqref="N13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34" t="s">
        <v>28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x14ac:dyDescent="0.2">
      <c r="A5" s="16"/>
      <c r="B5" s="37" t="s">
        <v>1</v>
      </c>
      <c r="C5" s="37"/>
      <c r="D5" s="37"/>
      <c r="E5" s="37"/>
      <c r="F5" s="38" t="s">
        <v>32</v>
      </c>
      <c r="G5" s="38"/>
      <c r="H5" s="38"/>
      <c r="I5" s="3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 t="s">
        <v>3</v>
      </c>
      <c r="D7" s="29"/>
      <c r="E7" s="11" t="s">
        <v>4</v>
      </c>
      <c r="F7" s="5">
        <v>1</v>
      </c>
      <c r="H7" s="4" t="s">
        <v>5</v>
      </c>
      <c r="I7" s="5">
        <v>1</v>
      </c>
      <c r="J7" s="39" t="s">
        <v>6</v>
      </c>
      <c r="K7" s="39"/>
      <c r="L7" s="39"/>
      <c r="M7" s="29" t="s">
        <v>33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">
        <v>37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27" t="s">
        <v>11</v>
      </c>
      <c r="F11" s="27" t="s">
        <v>12</v>
      </c>
      <c r="G11" s="27" t="s">
        <v>13</v>
      </c>
      <c r="H11" s="27"/>
      <c r="I11" s="27" t="s">
        <v>14</v>
      </c>
      <c r="J11" s="27" t="s">
        <v>15</v>
      </c>
      <c r="K11" s="27" t="s">
        <v>16</v>
      </c>
      <c r="L11" s="27" t="s">
        <v>17</v>
      </c>
      <c r="M11" s="27" t="s">
        <v>18</v>
      </c>
      <c r="N11" s="27" t="s">
        <v>19</v>
      </c>
      <c r="O11" s="24" t="s">
        <v>20</v>
      </c>
      <c r="P11" s="16"/>
    </row>
    <row r="12" spans="1:16" x14ac:dyDescent="0.2">
      <c r="A12" s="16"/>
      <c r="B12" s="31"/>
      <c r="C12" s="33"/>
      <c r="D12" s="33"/>
      <c r="E12" s="28"/>
      <c r="F12" s="28"/>
      <c r="G12" s="18" t="s">
        <v>21</v>
      </c>
      <c r="H12" s="18" t="s">
        <v>22</v>
      </c>
      <c r="I12" s="28"/>
      <c r="J12" s="28"/>
      <c r="K12" s="28"/>
      <c r="L12" s="28"/>
      <c r="M12" s="28"/>
      <c r="N12" s="28"/>
      <c r="O12" s="25"/>
      <c r="P12" s="16"/>
    </row>
    <row r="13" spans="1:16" s="10" customFormat="1" ht="25.5" x14ac:dyDescent="0.2">
      <c r="A13" s="17"/>
      <c r="B13" s="13" t="s">
        <v>38</v>
      </c>
      <c r="C13" s="8" t="s">
        <v>20</v>
      </c>
      <c r="D13" s="8" t="s">
        <v>35</v>
      </c>
      <c r="E13" s="8" t="s">
        <v>34</v>
      </c>
      <c r="F13" s="8">
        <v>17</v>
      </c>
      <c r="G13" s="8">
        <v>17</v>
      </c>
      <c r="H13" s="8"/>
      <c r="I13" s="9"/>
      <c r="J13" s="8">
        <f t="shared" ref="J13:J27" si="0">(F13-SUM(G13:H13))-L13</f>
        <v>0</v>
      </c>
      <c r="K13" s="9"/>
      <c r="L13" s="8"/>
      <c r="M13" s="9">
        <f t="shared" ref="M13:M27" si="1">L13/F13</f>
        <v>0</v>
      </c>
      <c r="N13" s="8">
        <v>89</v>
      </c>
      <c r="O13" s="12">
        <v>0.76</v>
      </c>
      <c r="P13" s="17"/>
    </row>
    <row r="14" spans="1:16" s="10" customFormat="1" x14ac:dyDescent="0.2">
      <c r="A14" s="17"/>
      <c r="B14" s="13"/>
      <c r="C14" s="8"/>
      <c r="D14" s="8"/>
      <c r="E14" s="8"/>
      <c r="F14" s="8"/>
      <c r="G14" s="8"/>
      <c r="H14" s="8"/>
      <c r="I14" s="9"/>
      <c r="J14" s="8"/>
      <c r="K14" s="9"/>
      <c r="L14" s="8"/>
      <c r="M14" s="9"/>
      <c r="N14" s="8"/>
      <c r="O14" s="12"/>
      <c r="P14" s="17"/>
    </row>
    <row r="15" spans="1:16" s="10" customFormat="1" x14ac:dyDescent="0.2">
      <c r="A15" s="17"/>
      <c r="B15" s="13"/>
      <c r="C15" s="8"/>
      <c r="D15" s="8"/>
      <c r="E15" s="8"/>
      <c r="F15" s="8"/>
      <c r="G15" s="8"/>
      <c r="H15" s="8"/>
      <c r="I15" s="9"/>
      <c r="J15" s="8"/>
      <c r="K15" s="9"/>
      <c r="L15" s="8"/>
      <c r="M15" s="9"/>
      <c r="N15" s="8"/>
      <c r="O15" s="12"/>
      <c r="P15" s="17"/>
    </row>
    <row r="16" spans="1:16" s="10" customFormat="1" x14ac:dyDescent="0.2">
      <c r="A16" s="17"/>
      <c r="B16" s="13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/>
      <c r="I19" s="9"/>
      <c r="J19" s="8">
        <f t="shared" ref="J19:J26" si="2">(F19-SUM(G19:H19))-L19</f>
        <v>0</v>
      </c>
      <c r="K19" s="9"/>
      <c r="L19" s="8"/>
      <c r="M19" s="9" t="e">
        <f t="shared" si="1"/>
        <v>#DIV/0!</v>
      </c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/>
      <c r="I20" s="9"/>
      <c r="J20" s="8">
        <f t="shared" si="2"/>
        <v>0</v>
      </c>
      <c r="K20" s="9"/>
      <c r="L20" s="8"/>
      <c r="M20" s="9" t="e">
        <f t="shared" si="1"/>
        <v>#DIV/0!</v>
      </c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/>
      <c r="I21" s="9"/>
      <c r="J21" s="8">
        <f t="shared" si="2"/>
        <v>0</v>
      </c>
      <c r="K21" s="9"/>
      <c r="L21" s="8"/>
      <c r="M21" s="9" t="e">
        <f t="shared" si="1"/>
        <v>#DIV/0!</v>
      </c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/>
      <c r="I22" s="9"/>
      <c r="J22" s="8">
        <f t="shared" si="2"/>
        <v>0</v>
      </c>
      <c r="K22" s="9"/>
      <c r="L22" s="8"/>
      <c r="M22" s="9" t="e">
        <f t="shared" si="1"/>
        <v>#DIV/0!</v>
      </c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/>
      <c r="I23" s="9"/>
      <c r="J23" s="8">
        <f t="shared" si="2"/>
        <v>0</v>
      </c>
      <c r="K23" s="9"/>
      <c r="L23" s="8"/>
      <c r="M23" s="9" t="e">
        <f t="shared" si="1"/>
        <v>#DIV/0!</v>
      </c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/>
      <c r="I24" s="9"/>
      <c r="J24" s="8">
        <f t="shared" si="2"/>
        <v>0</v>
      </c>
      <c r="K24" s="9"/>
      <c r="L24" s="8"/>
      <c r="M24" s="9" t="e">
        <f t="shared" si="1"/>
        <v>#DIV/0!</v>
      </c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8"/>
      <c r="I25" s="9"/>
      <c r="J25" s="8">
        <f t="shared" si="2"/>
        <v>0</v>
      </c>
      <c r="K25" s="9"/>
      <c r="L25" s="8"/>
      <c r="M25" s="9" t="e">
        <f t="shared" si="1"/>
        <v>#DIV/0!</v>
      </c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8"/>
      <c r="I26" s="9"/>
      <c r="J26" s="8">
        <f t="shared" si="2"/>
        <v>0</v>
      </c>
      <c r="K26" s="9"/>
      <c r="L26" s="8"/>
      <c r="M26" s="9" t="e">
        <f t="shared" si="1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17</v>
      </c>
      <c r="G27" s="20">
        <f>SUM(G13:G26)</f>
        <v>17</v>
      </c>
      <c r="H27" s="20">
        <f>SUM(H13:H26)</f>
        <v>0</v>
      </c>
      <c r="I27" s="21">
        <v>0</v>
      </c>
      <c r="J27" s="20">
        <f t="shared" si="0"/>
        <v>0</v>
      </c>
      <c r="K27" s="21">
        <v>0</v>
      </c>
      <c r="L27" s="20">
        <f>SUM(L13:L26)</f>
        <v>0</v>
      </c>
      <c r="M27" s="21">
        <f t="shared" si="1"/>
        <v>0</v>
      </c>
      <c r="N27" s="20">
        <f>AVERAGE(N13:N26)</f>
        <v>89</v>
      </c>
      <c r="O27" s="22">
        <f>AVERAGE(O13:O26)</f>
        <v>0.76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6" t="s">
        <v>25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tabSelected="1" view="pageBreakPreview" zoomScaleNormal="100" zoomScaleSheetLayoutView="100" zoomScalePageLayoutView="70" workbookViewId="0">
      <selection activeCell="O14" sqref="O14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34" t="s">
        <v>29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x14ac:dyDescent="0.2">
      <c r="A5" s="16"/>
      <c r="B5" s="37" t="s">
        <v>1</v>
      </c>
      <c r="C5" s="37"/>
      <c r="D5" s="37"/>
      <c r="E5" s="37"/>
      <c r="F5" s="38" t="str">
        <f>'1'!F5</f>
        <v>INDUSTRIAL</v>
      </c>
      <c r="G5" s="38"/>
      <c r="H5" s="38"/>
      <c r="I5" s="3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 t="s">
        <v>27</v>
      </c>
      <c r="D7" s="29"/>
      <c r="E7" s="11" t="s">
        <v>4</v>
      </c>
      <c r="F7" s="5">
        <f>'1'!F7</f>
        <v>1</v>
      </c>
      <c r="H7" s="4" t="s">
        <v>5</v>
      </c>
      <c r="I7" s="5">
        <f>'1'!I7</f>
        <v>1</v>
      </c>
      <c r="J7" s="39" t="s">
        <v>6</v>
      </c>
      <c r="K7" s="39"/>
      <c r="L7" s="39"/>
      <c r="M7" s="29" t="str">
        <f>'1'!M7</f>
        <v>AGOSTO-DICIEMBRE 2025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tr">
        <f>'1'!C9</f>
        <v>FLOR ILIANA CHONTAL PELAYO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27" t="s">
        <v>11</v>
      </c>
      <c r="F11" s="27" t="s">
        <v>12</v>
      </c>
      <c r="G11" s="27" t="s">
        <v>13</v>
      </c>
      <c r="H11" s="27"/>
      <c r="I11" s="27" t="s">
        <v>14</v>
      </c>
      <c r="J11" s="27" t="s">
        <v>15</v>
      </c>
      <c r="K11" s="27" t="s">
        <v>16</v>
      </c>
      <c r="L11" s="27" t="s">
        <v>17</v>
      </c>
      <c r="M11" s="27" t="s">
        <v>18</v>
      </c>
      <c r="N11" s="27" t="s">
        <v>19</v>
      </c>
      <c r="O11" s="24" t="s">
        <v>20</v>
      </c>
      <c r="P11" s="16"/>
    </row>
    <row r="12" spans="1:16" x14ac:dyDescent="0.2">
      <c r="A12" s="16"/>
      <c r="B12" s="31"/>
      <c r="C12" s="33"/>
      <c r="D12" s="33"/>
      <c r="E12" s="28"/>
      <c r="F12" s="28"/>
      <c r="G12" s="18" t="s">
        <v>21</v>
      </c>
      <c r="H12" s="18" t="s">
        <v>22</v>
      </c>
      <c r="I12" s="28"/>
      <c r="J12" s="28"/>
      <c r="K12" s="28"/>
      <c r="L12" s="28"/>
      <c r="M12" s="28"/>
      <c r="N12" s="28"/>
      <c r="O12" s="25"/>
      <c r="P12" s="16"/>
    </row>
    <row r="13" spans="1:16" s="10" customFormat="1" ht="25.5" x14ac:dyDescent="0.2">
      <c r="A13" s="17"/>
      <c r="B13" s="13" t="str">
        <f>'1'!B13</f>
        <v>LOGISTICA Y CADENAS DE SUMINISTRO</v>
      </c>
      <c r="C13" s="8" t="s">
        <v>36</v>
      </c>
      <c r="D13" s="8" t="str">
        <f>'1'!D13</f>
        <v>701 A</v>
      </c>
      <c r="E13" s="8" t="str">
        <f>'1'!E13</f>
        <v>IIND</v>
      </c>
      <c r="F13" s="8">
        <f>'1'!F13</f>
        <v>17</v>
      </c>
      <c r="G13" s="8">
        <v>17</v>
      </c>
      <c r="H13" s="8"/>
      <c r="I13" s="9"/>
      <c r="J13" s="8">
        <f t="shared" ref="J13:J27" si="0">(F13-SUM(G13:H13))-L13</f>
        <v>0</v>
      </c>
      <c r="K13" s="9"/>
      <c r="L13" s="8"/>
      <c r="M13" s="9">
        <f t="shared" ref="M13:M27" si="1">L13/F13</f>
        <v>0</v>
      </c>
      <c r="N13" s="8">
        <v>90</v>
      </c>
      <c r="O13" s="12">
        <v>1</v>
      </c>
      <c r="P13" s="17"/>
    </row>
    <row r="14" spans="1:16" s="10" customFormat="1" x14ac:dyDescent="0.2">
      <c r="A14" s="17"/>
      <c r="B14" s="13">
        <f>'1'!B14</f>
        <v>0</v>
      </c>
      <c r="C14" s="8" t="s">
        <v>36</v>
      </c>
      <c r="D14" s="8">
        <f>'1'!D14</f>
        <v>0</v>
      </c>
      <c r="E14" s="8">
        <f>'1'!E14</f>
        <v>0</v>
      </c>
      <c r="F14" s="8">
        <f>'1'!F14</f>
        <v>0</v>
      </c>
      <c r="G14" s="8">
        <v>14</v>
      </c>
      <c r="H14" s="8"/>
      <c r="I14" s="9"/>
      <c r="J14" s="8">
        <f>(F14-SUM(G14:H14))-L14</f>
        <v>-14</v>
      </c>
      <c r="K14" s="9"/>
      <c r="L14" s="8"/>
      <c r="M14" s="9" t="e">
        <f t="shared" si="1"/>
        <v>#DIV/0!</v>
      </c>
      <c r="N14" s="8">
        <v>63</v>
      </c>
      <c r="O14" s="12">
        <v>0.54</v>
      </c>
      <c r="P14" s="17"/>
    </row>
    <row r="15" spans="1:16" s="10" customFormat="1" x14ac:dyDescent="0.2">
      <c r="A15" s="17"/>
      <c r="B15" s="13">
        <f>'1'!B15</f>
        <v>0</v>
      </c>
      <c r="C15" s="8" t="s">
        <v>20</v>
      </c>
      <c r="D15" s="8">
        <f>'1'!D15</f>
        <v>0</v>
      </c>
      <c r="E15" s="8">
        <f>'1'!E15</f>
        <v>0</v>
      </c>
      <c r="F15" s="8">
        <f>'1'!F15</f>
        <v>0</v>
      </c>
      <c r="G15" s="8">
        <v>22</v>
      </c>
      <c r="H15" s="8"/>
      <c r="I15" s="9"/>
      <c r="J15" s="8">
        <f t="shared" ref="J15:J26" si="2">(F15-SUM(G15:H15))-L15</f>
        <v>-22</v>
      </c>
      <c r="K15" s="9"/>
      <c r="L15" s="8"/>
      <c r="M15" s="9" t="e">
        <f t="shared" si="1"/>
        <v>#DIV/0!</v>
      </c>
      <c r="N15" s="8">
        <v>84</v>
      </c>
      <c r="O15" s="12">
        <v>0.72</v>
      </c>
      <c r="P15" s="17"/>
    </row>
    <row r="16" spans="1:16" s="10" customFormat="1" x14ac:dyDescent="0.2">
      <c r="A16" s="17"/>
      <c r="B16" s="13">
        <f>'1'!B16</f>
        <v>0</v>
      </c>
      <c r="C16" s="8" t="s">
        <v>20</v>
      </c>
      <c r="D16" s="8">
        <f>'1'!D16</f>
        <v>0</v>
      </c>
      <c r="E16" s="8">
        <f>'1'!E16</f>
        <v>0</v>
      </c>
      <c r="F16" s="8">
        <f>'1'!F16</f>
        <v>0</v>
      </c>
      <c r="G16" s="8">
        <v>10</v>
      </c>
      <c r="H16" s="8"/>
      <c r="I16" s="9"/>
      <c r="J16" s="8">
        <f t="shared" si="2"/>
        <v>-10</v>
      </c>
      <c r="K16" s="9"/>
      <c r="L16" s="8"/>
      <c r="M16" s="9" t="e">
        <f t="shared" si="1"/>
        <v>#DIV/0!</v>
      </c>
      <c r="N16" s="8">
        <v>81</v>
      </c>
      <c r="O16" s="12">
        <v>0.67</v>
      </c>
      <c r="P16" s="17"/>
    </row>
    <row r="17" spans="1:16" s="10" customFormat="1" x14ac:dyDescent="0.2">
      <c r="A17" s="17"/>
      <c r="B17" s="13">
        <f>'1'!B17</f>
        <v>0</v>
      </c>
      <c r="C17" s="8" t="s">
        <v>36</v>
      </c>
      <c r="D17" s="8">
        <f>'1'!D17</f>
        <v>0</v>
      </c>
      <c r="E17" s="8">
        <f>'1'!E17</f>
        <v>0</v>
      </c>
      <c r="F17" s="8">
        <f>'1'!F17</f>
        <v>0</v>
      </c>
      <c r="G17" s="8">
        <v>15</v>
      </c>
      <c r="H17" s="8"/>
      <c r="I17" s="9"/>
      <c r="J17" s="8">
        <f t="shared" si="2"/>
        <v>-15</v>
      </c>
      <c r="K17" s="9"/>
      <c r="L17" s="8"/>
      <c r="M17" s="9" t="e">
        <f t="shared" si="1"/>
        <v>#DIV/0!</v>
      </c>
      <c r="N17" s="8">
        <v>88</v>
      </c>
      <c r="O17" s="12">
        <v>0.75</v>
      </c>
      <c r="P17" s="17"/>
    </row>
    <row r="18" spans="1:16" s="10" customFormat="1" x14ac:dyDescent="0.2">
      <c r="A18" s="17"/>
      <c r="B18" s="13">
        <f>'1'!B18</f>
        <v>0</v>
      </c>
      <c r="C18" s="8" t="s">
        <v>36</v>
      </c>
      <c r="D18" s="8">
        <f>'1'!D18</f>
        <v>0</v>
      </c>
      <c r="E18" s="8">
        <f>'1'!E18</f>
        <v>0</v>
      </c>
      <c r="F18" s="8">
        <f>'1'!F18</f>
        <v>0</v>
      </c>
      <c r="G18" s="8">
        <v>27</v>
      </c>
      <c r="H18" s="8"/>
      <c r="I18" s="9"/>
      <c r="J18" s="8">
        <f t="shared" si="2"/>
        <v>-27</v>
      </c>
      <c r="K18" s="9"/>
      <c r="L18" s="8"/>
      <c r="M18" s="9" t="e">
        <f t="shared" si="1"/>
        <v>#DIV/0!</v>
      </c>
      <c r="N18" s="8">
        <v>89</v>
      </c>
      <c r="O18" s="12">
        <v>0.64</v>
      </c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/>
      <c r="I19" s="9"/>
      <c r="J19" s="8">
        <f t="shared" si="2"/>
        <v>0</v>
      </c>
      <c r="K19" s="9"/>
      <c r="L19" s="8"/>
      <c r="M19" s="9" t="e">
        <f t="shared" si="1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/>
      <c r="I20" s="9"/>
      <c r="J20" s="8">
        <f t="shared" si="2"/>
        <v>0</v>
      </c>
      <c r="K20" s="9"/>
      <c r="L20" s="8"/>
      <c r="M20" s="9" t="e">
        <f t="shared" si="1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/>
      <c r="I21" s="9"/>
      <c r="J21" s="8">
        <f t="shared" si="2"/>
        <v>0</v>
      </c>
      <c r="K21" s="9"/>
      <c r="L21" s="8"/>
      <c r="M21" s="9" t="e">
        <f t="shared" si="1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/>
      <c r="I22" s="9"/>
      <c r="J22" s="8">
        <f t="shared" si="2"/>
        <v>0</v>
      </c>
      <c r="K22" s="9"/>
      <c r="L22" s="8"/>
      <c r="M22" s="9" t="e">
        <f t="shared" si="1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/>
      <c r="I23" s="9"/>
      <c r="J23" s="8">
        <f t="shared" si="2"/>
        <v>0</v>
      </c>
      <c r="K23" s="9"/>
      <c r="L23" s="8"/>
      <c r="M23" s="9" t="e">
        <f t="shared" si="1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/>
      <c r="I24" s="9"/>
      <c r="J24" s="8">
        <f t="shared" si="2"/>
        <v>0</v>
      </c>
      <c r="K24" s="9"/>
      <c r="L24" s="8"/>
      <c r="M24" s="9" t="e">
        <f t="shared" si="1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/>
      <c r="I25" s="9"/>
      <c r="J25" s="8">
        <f t="shared" si="2"/>
        <v>0</v>
      </c>
      <c r="K25" s="9"/>
      <c r="L25" s="8"/>
      <c r="M25" s="9" t="e">
        <f t="shared" si="1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/>
      <c r="I26" s="9"/>
      <c r="J26" s="8">
        <f t="shared" si="2"/>
        <v>0</v>
      </c>
      <c r="K26" s="9"/>
      <c r="L26" s="8"/>
      <c r="M26" s="9" t="e">
        <f t="shared" si="1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17</v>
      </c>
      <c r="G27" s="20">
        <f>SUM(G13:G26)</f>
        <v>105</v>
      </c>
      <c r="H27" s="20">
        <f>SUM(H13:H26)</f>
        <v>0</v>
      </c>
      <c r="I27" s="21">
        <v>0</v>
      </c>
      <c r="J27" s="20">
        <f t="shared" si="0"/>
        <v>-88</v>
      </c>
      <c r="K27" s="21">
        <v>0</v>
      </c>
      <c r="L27" s="20">
        <f>SUM(L13:L26)</f>
        <v>0</v>
      </c>
      <c r="M27" s="21">
        <f t="shared" si="1"/>
        <v>0</v>
      </c>
      <c r="N27" s="23">
        <f>AVERAGE(N13:N26)</f>
        <v>82.5</v>
      </c>
      <c r="O27" s="22">
        <f>AVERAGE(O13:O26)</f>
        <v>0.71999999999999986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6" t="s">
        <v>25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B2" sqref="B2:O2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34" t="s">
        <v>30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x14ac:dyDescent="0.2">
      <c r="A5" s="16"/>
      <c r="B5" s="37" t="s">
        <v>1</v>
      </c>
      <c r="C5" s="37"/>
      <c r="D5" s="37"/>
      <c r="E5" s="37"/>
      <c r="F5" s="38" t="str">
        <f>'1'!F5</f>
        <v>INDUSTRIAL</v>
      </c>
      <c r="G5" s="38"/>
      <c r="H5" s="38"/>
      <c r="I5" s="3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>
        <v>3</v>
      </c>
      <c r="D7" s="29"/>
      <c r="E7" s="11" t="s">
        <v>4</v>
      </c>
      <c r="F7" s="5">
        <f>'1'!F7</f>
        <v>1</v>
      </c>
      <c r="H7" s="4" t="s">
        <v>5</v>
      </c>
      <c r="I7" s="5">
        <f>'1'!I7</f>
        <v>1</v>
      </c>
      <c r="J7" s="39" t="s">
        <v>6</v>
      </c>
      <c r="K7" s="39"/>
      <c r="L7" s="39"/>
      <c r="M7" s="29" t="str">
        <f>'1'!M7</f>
        <v>AGOSTO-DICIEMBRE 2025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tr">
        <f>'1'!C9</f>
        <v>FLOR ILIANA CHONTAL PELAYO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27" t="s">
        <v>11</v>
      </c>
      <c r="F11" s="27" t="s">
        <v>12</v>
      </c>
      <c r="G11" s="27" t="s">
        <v>13</v>
      </c>
      <c r="H11" s="27"/>
      <c r="I11" s="27" t="s">
        <v>14</v>
      </c>
      <c r="J11" s="27" t="s">
        <v>15</v>
      </c>
      <c r="K11" s="27" t="s">
        <v>16</v>
      </c>
      <c r="L11" s="27" t="s">
        <v>17</v>
      </c>
      <c r="M11" s="27" t="s">
        <v>18</v>
      </c>
      <c r="N11" s="27" t="s">
        <v>19</v>
      </c>
      <c r="O11" s="24" t="s">
        <v>20</v>
      </c>
      <c r="P11" s="16"/>
    </row>
    <row r="12" spans="1:16" x14ac:dyDescent="0.2">
      <c r="A12" s="16"/>
      <c r="B12" s="31"/>
      <c r="C12" s="33"/>
      <c r="D12" s="33"/>
      <c r="E12" s="28"/>
      <c r="F12" s="28"/>
      <c r="G12" s="18" t="s">
        <v>21</v>
      </c>
      <c r="H12" s="18" t="s">
        <v>22</v>
      </c>
      <c r="I12" s="28"/>
      <c r="J12" s="28"/>
      <c r="K12" s="28"/>
      <c r="L12" s="28"/>
      <c r="M12" s="28"/>
      <c r="N12" s="28"/>
      <c r="O12" s="25"/>
      <c r="P12" s="16"/>
    </row>
    <row r="13" spans="1:16" s="10" customFormat="1" ht="25.5" x14ac:dyDescent="0.2">
      <c r="A13" s="17"/>
      <c r="B13" s="13" t="str">
        <f>'1'!B13</f>
        <v>LOGISTICA Y CADENAS DE SUMINISTRO</v>
      </c>
      <c r="C13" s="8" t="str">
        <f>'1'!C13</f>
        <v>I</v>
      </c>
      <c r="D13" s="8" t="str">
        <f>'1'!D13</f>
        <v>701 A</v>
      </c>
      <c r="E13" s="8" t="str">
        <f>'1'!E13</f>
        <v>IIND</v>
      </c>
      <c r="F13" s="8">
        <f>'1'!F13</f>
        <v>17</v>
      </c>
      <c r="G13" s="8"/>
      <c r="H13" s="8">
        <v>0</v>
      </c>
      <c r="I13" s="9">
        <f>(G13+H13)/F13</f>
        <v>0</v>
      </c>
      <c r="J13" s="8">
        <f t="shared" ref="J13:J27" si="0">(F13-SUM(G13:H13))-L13</f>
        <v>17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">
      <c r="A14" s="17"/>
      <c r="B14" s="13">
        <f>'1'!B14</f>
        <v>0</v>
      </c>
      <c r="C14" s="8">
        <f>'1'!C14</f>
        <v>0</v>
      </c>
      <c r="D14" s="8">
        <f>'1'!D14</f>
        <v>0</v>
      </c>
      <c r="E14" s="8">
        <f>'1'!E14</f>
        <v>0</v>
      </c>
      <c r="F14" s="8">
        <f>'1'!F14</f>
        <v>0</v>
      </c>
      <c r="G14" s="8"/>
      <c r="H14" s="8">
        <v>0</v>
      </c>
      <c r="I14" s="9" t="e">
        <f t="shared" ref="I14:I26" si="3">(G14+H14)/F14</f>
        <v>#DIV/0!</v>
      </c>
      <c r="J14" s="8">
        <f>(F14-SUM(G14:H14))-L14</f>
        <v>0</v>
      </c>
      <c r="K14" s="9" t="e">
        <f t="shared" si="1"/>
        <v>#DIV/0!</v>
      </c>
      <c r="L14" s="8"/>
      <c r="M14" s="9" t="e">
        <f t="shared" si="2"/>
        <v>#DIV/0!</v>
      </c>
      <c r="N14" s="8"/>
      <c r="O14" s="12"/>
      <c r="P14" s="17"/>
    </row>
    <row r="15" spans="1:16" s="10" customFormat="1" x14ac:dyDescent="0.2">
      <c r="A15" s="17"/>
      <c r="B15" s="13">
        <f>'1'!B15</f>
        <v>0</v>
      </c>
      <c r="C15" s="8">
        <f>'1'!C15</f>
        <v>0</v>
      </c>
      <c r="D15" s="8">
        <f>'1'!D15</f>
        <v>0</v>
      </c>
      <c r="E15" s="8">
        <f>'1'!E15</f>
        <v>0</v>
      </c>
      <c r="F15" s="8">
        <f>'1'!F15</f>
        <v>0</v>
      </c>
      <c r="G15" s="8"/>
      <c r="H15" s="8">
        <v>0</v>
      </c>
      <c r="I15" s="9" t="e">
        <f t="shared" si="3"/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x14ac:dyDescent="0.2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17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17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6" t="s">
        <v>25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zoomScaleNormal="100" zoomScaleSheetLayoutView="100" zoomScalePageLayoutView="70" workbookViewId="0">
      <selection activeCell="R5" sqref="R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34" t="s">
        <v>31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x14ac:dyDescent="0.2">
      <c r="A5" s="16"/>
      <c r="B5" s="37" t="s">
        <v>1</v>
      </c>
      <c r="C5" s="37"/>
      <c r="D5" s="37"/>
      <c r="E5" s="37"/>
      <c r="F5" s="38" t="str">
        <f>'1'!F5</f>
        <v>INDUSTRIAL</v>
      </c>
      <c r="G5" s="38"/>
      <c r="H5" s="38"/>
      <c r="I5" s="3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 t="s">
        <v>26</v>
      </c>
      <c r="D7" s="29"/>
      <c r="E7" s="11" t="s">
        <v>4</v>
      </c>
      <c r="F7" s="5">
        <f>'1'!F7</f>
        <v>1</v>
      </c>
      <c r="H7" s="4" t="s">
        <v>5</v>
      </c>
      <c r="I7" s="5">
        <f>'1'!I7</f>
        <v>1</v>
      </c>
      <c r="J7" s="39" t="s">
        <v>6</v>
      </c>
      <c r="K7" s="39"/>
      <c r="L7" s="39"/>
      <c r="M7" s="29" t="str">
        <f>'1'!M7</f>
        <v>AGOSTO-DICIEMBRE 2025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tr">
        <f>'1'!C9</f>
        <v>FLOR ILIANA CHONTAL PELAYO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27" t="s">
        <v>11</v>
      </c>
      <c r="F11" s="27" t="s">
        <v>12</v>
      </c>
      <c r="G11" s="27" t="s">
        <v>13</v>
      </c>
      <c r="H11" s="27"/>
      <c r="I11" s="27" t="s">
        <v>14</v>
      </c>
      <c r="J11" s="27" t="s">
        <v>15</v>
      </c>
      <c r="K11" s="27" t="s">
        <v>16</v>
      </c>
      <c r="L11" s="27" t="s">
        <v>17</v>
      </c>
      <c r="M11" s="27" t="s">
        <v>18</v>
      </c>
      <c r="N11" s="27" t="s">
        <v>19</v>
      </c>
      <c r="O11" s="24" t="s">
        <v>20</v>
      </c>
      <c r="P11" s="16"/>
    </row>
    <row r="12" spans="1:16" x14ac:dyDescent="0.2">
      <c r="A12" s="16"/>
      <c r="B12" s="31"/>
      <c r="C12" s="33"/>
      <c r="D12" s="33"/>
      <c r="E12" s="28"/>
      <c r="F12" s="28"/>
      <c r="G12" s="18" t="s">
        <v>21</v>
      </c>
      <c r="H12" s="18" t="s">
        <v>22</v>
      </c>
      <c r="I12" s="28"/>
      <c r="J12" s="28"/>
      <c r="K12" s="28"/>
      <c r="L12" s="28"/>
      <c r="M12" s="28"/>
      <c r="N12" s="28"/>
      <c r="O12" s="25"/>
      <c r="P12" s="16"/>
    </row>
    <row r="13" spans="1:16" s="10" customFormat="1" ht="25.5" x14ac:dyDescent="0.2">
      <c r="A13" s="17"/>
      <c r="B13" s="13" t="str">
        <f>'1'!B13</f>
        <v>LOGISTICA Y CADENAS DE SUMINISTRO</v>
      </c>
      <c r="C13" s="8" t="str">
        <f>'1'!C13</f>
        <v>I</v>
      </c>
      <c r="D13" s="8" t="str">
        <f>'1'!D13</f>
        <v>701 A</v>
      </c>
      <c r="E13" s="8" t="str">
        <f>'1'!E13</f>
        <v>IIND</v>
      </c>
      <c r="F13" s="8">
        <f>'1'!F13</f>
        <v>17</v>
      </c>
      <c r="G13" s="8"/>
      <c r="H13" s="8">
        <v>0</v>
      </c>
      <c r="I13" s="9">
        <f>(G13+H13)/F13</f>
        <v>0</v>
      </c>
      <c r="J13" s="8">
        <f t="shared" ref="J13:J27" si="0">(F13-SUM(G13:H13))-L13</f>
        <v>17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">
      <c r="A14" s="17"/>
      <c r="B14" s="13">
        <f>'1'!B14</f>
        <v>0</v>
      </c>
      <c r="C14" s="8">
        <f>'1'!C14</f>
        <v>0</v>
      </c>
      <c r="D14" s="8">
        <f>'1'!D14</f>
        <v>0</v>
      </c>
      <c r="E14" s="8">
        <f>'1'!E14</f>
        <v>0</v>
      </c>
      <c r="F14" s="8">
        <f>'1'!F14</f>
        <v>0</v>
      </c>
      <c r="G14" s="8"/>
      <c r="H14" s="8">
        <v>0</v>
      </c>
      <c r="I14" s="9" t="e">
        <f t="shared" ref="I14:I26" si="3">(G14+H14)/F14</f>
        <v>#DIV/0!</v>
      </c>
      <c r="J14" s="8">
        <f>(F14-SUM(G14:H14))-L14</f>
        <v>0</v>
      </c>
      <c r="K14" s="9" t="e">
        <f t="shared" si="1"/>
        <v>#DIV/0!</v>
      </c>
      <c r="L14" s="8"/>
      <c r="M14" s="9" t="e">
        <f t="shared" si="2"/>
        <v>#DIV/0!</v>
      </c>
      <c r="N14" s="8"/>
      <c r="O14" s="12"/>
      <c r="P14" s="17"/>
    </row>
    <row r="15" spans="1:16" s="10" customFormat="1" x14ac:dyDescent="0.2">
      <c r="A15" s="17"/>
      <c r="B15" s="13">
        <f>'1'!B15</f>
        <v>0</v>
      </c>
      <c r="C15" s="8">
        <f>'1'!C15</f>
        <v>0</v>
      </c>
      <c r="D15" s="8">
        <f>'1'!D15</f>
        <v>0</v>
      </c>
      <c r="E15" s="8">
        <f>'1'!E15</f>
        <v>0</v>
      </c>
      <c r="F15" s="8">
        <f>'1'!F15</f>
        <v>0</v>
      </c>
      <c r="G15" s="8"/>
      <c r="H15" s="8">
        <v>0</v>
      </c>
      <c r="I15" s="9" t="e">
        <f t="shared" si="3"/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x14ac:dyDescent="0.2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17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17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6" t="s">
        <v>25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DELL</cp:lastModifiedBy>
  <cp:revision/>
  <cp:lastPrinted>2025-07-02T21:33:58Z</cp:lastPrinted>
  <dcterms:created xsi:type="dcterms:W3CDTF">2021-11-22T14:45:25Z</dcterms:created>
  <dcterms:modified xsi:type="dcterms:W3CDTF">2025-11-10T20:48:45Z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