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REPORTES Y CALIFICACIONES\"/>
    </mc:Choice>
  </mc:AlternateContent>
  <xr:revisionPtr revIDLastSave="0" documentId="13_ncr:1_{B2D2D91F-C9D0-4F66-AA72-34BE123D5B7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31" l="1"/>
  <c r="J14" i="31"/>
  <c r="K14" i="31" s="1"/>
  <c r="I14" i="31"/>
  <c r="O27" i="31" l="1"/>
  <c r="N27" i="31"/>
  <c r="L27" i="31"/>
  <c r="H27" i="31"/>
  <c r="G27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4" i="30"/>
  <c r="I14" i="30" s="1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I14" i="27" l="1"/>
  <c r="M27" i="26"/>
  <c r="J27" i="26"/>
  <c r="K27" i="26" s="1"/>
  <c r="J14" i="27"/>
  <c r="K14" i="30"/>
  <c r="M13" i="27"/>
  <c r="F27" i="30"/>
  <c r="J27" i="30" s="1"/>
  <c r="K27" i="30" s="1"/>
  <c r="I13" i="31"/>
  <c r="J13" i="31"/>
  <c r="K13" i="31" s="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<sst xmlns="http://schemas.openxmlformats.org/spreadsheetml/2006/main" count="136" uniqueCount="46">
  <si>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</si>
  <si>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</si>
  <si>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</si>
  <si>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</si>
  <si>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</si>
  <si>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</si>
  <si>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</si>
  <si>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</si>
  <si>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</si>
  <si>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</si>
  <si>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</si>
  <si>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</si>
  <si>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</si>
  <si>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</si>
  <si>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</si>
  <si>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</si>
  <si>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</si>
  <si>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</si>
  <si>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</si>
  <si>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</si>
  <si>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</si>
  <si>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</si>
  <si>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</si>
  <si>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</si>
  <si>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</si>
  <si>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</si>
  <si>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</si>
  <si>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</si>
  <si>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</si>
  <si>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</si>
  <si>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</si>
  <si>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</si>
  <si>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</si>
  <si>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</si>
  <si>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</si>
  <si>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</si>
  <si>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</si>
  <si>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</si>
  <si>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</si>
  <si>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</si>
  <si>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</si>
  <si>
    <t>II</t>
  </si>
  <si>
    <t>III</t>
  </si>
  <si>
    <t>SE</t>
  </si>
  <si>
    <t>I-VI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</si>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</sst>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0.44</v>
      </c>
      <c r="P13" s="17"/>
    </row>
    <row r="14" spans="1:16" s="10" customFormat="1" ht="25.5" x14ac:dyDescent="0.2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81</v>
      </c>
      <c r="O27" s="22">
        <f>AVERAGE(O13:O26)</f>
        <v>0.59499999999999997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">
        <v>41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93</v>
      </c>
      <c r="O13" s="12">
        <v>0.83</v>
      </c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">
        <v>41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>
        <v>25</v>
      </c>
      <c r="H14" s="8">
        <v>0</v>
      </c>
      <c r="I14" s="9">
        <f t="shared" ref="I14" si="2">(G14+H14)/F14</f>
        <v>0.78125</v>
      </c>
      <c r="J14" s="8">
        <f>(F14-SUM(G14:H14))-L14</f>
        <v>7</v>
      </c>
      <c r="K14" s="9"/>
      <c r="L14" s="8"/>
      <c r="M14" s="9">
        <f t="shared" si="1"/>
        <v>0</v>
      </c>
      <c r="N14" s="8">
        <v>71</v>
      </c>
      <c r="O14" s="12">
        <v>0.72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3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82</v>
      </c>
      <c r="O27" s="22">
        <f>AVERAGE(O13:O26)</f>
        <v>0.77499999999999991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">
        <v>42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16</v>
      </c>
      <c r="H13" s="8">
        <v>0</v>
      </c>
      <c r="I13" s="9">
        <f>(G13+H13)/F13</f>
        <v>0.88888888888888884</v>
      </c>
      <c r="J13" s="8">
        <f t="shared" ref="J13:J27" si="0">(F13-SUM(G13:H13))-L13</f>
        <v>2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78</v>
      </c>
      <c r="O13" s="12">
        <v>0.5</v>
      </c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">
        <v>43</v>
      </c>
      <c r="D14" s="8" t="str">
        <f>'1'!D14</f>
        <v>507-A</v>
      </c>
      <c r="E14" s="8" t="s">
        <v>37</v>
      </c>
      <c r="F14" s="8">
        <f>'1'!F14</f>
        <v>32</v>
      </c>
      <c r="G14" s="8"/>
      <c r="H14" s="8">
        <v>0</v>
      </c>
      <c r="I14" s="9">
        <f t="shared" ref="I14" si="3">(G14+H14)/F14</f>
        <v>0</v>
      </c>
      <c r="J14" s="8"/>
      <c r="K14" s="9">
        <f t="shared" si="1"/>
        <v>0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16</v>
      </c>
      <c r="H27" s="20">
        <f>SUM(H13:H26)</f>
        <v>0</v>
      </c>
      <c r="I27" s="21">
        <f>SUM(G27:H27)/F27</f>
        <v>0.32</v>
      </c>
      <c r="J27" s="20">
        <f t="shared" si="0"/>
        <v>34</v>
      </c>
      <c r="K27" s="21">
        <f t="shared" si="1"/>
        <v>0.68</v>
      </c>
      <c r="L27" s="20">
        <f>SUM(L13:L26)</f>
        <v>0</v>
      </c>
      <c r="M27" s="21">
        <f t="shared" si="2"/>
        <v>0</v>
      </c>
      <c r="N27" s="20">
        <f>AVERAGE(N13:N26)</f>
        <v>78</v>
      </c>
      <c r="O27" s="22">
        <f>AVERAGE(O13:O26)</f>
        <v>0.5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9" zoomScaleNormal="100" zoomScaleSheetLayoutView="100" zoomScalePageLayoutView="70" workbookViewId="0">
      <selection activeCell="N9" sqref="N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">
        <v>44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16</v>
      </c>
      <c r="H13" s="8">
        <v>1</v>
      </c>
      <c r="I13" s="9">
        <f>(G13+H13)/F13</f>
        <v>0.94444444444444442</v>
      </c>
      <c r="J13" s="8">
        <f t="shared" ref="J13:J27" si="0">(F13-SUM(G13:H13))-L13</f>
        <v>1</v>
      </c>
      <c r="K13" s="9">
        <f t="shared" ref="K13:K27" si="1">J13/F13</f>
        <v>5.5555555555555552E-2</v>
      </c>
      <c r="L13" s="8">
        <v>0</v>
      </c>
      <c r="M13" s="9">
        <f t="shared" ref="M13:M27" si="2">L13/F13</f>
        <v>0</v>
      </c>
      <c r="N13" s="8">
        <v>85</v>
      </c>
      <c r="O13" s="12">
        <v>0.72</v>
      </c>
      <c r="P13" s="17"/>
    </row>
    <row r="14" spans="1:16" s="10" customFormat="1" ht="25.5" x14ac:dyDescent="0.2">
      <c r="A14" s="17"/>
      <c r="B14" s="13" t="s">
        <v>38</v>
      </c>
      <c r="C14" s="8" t="s">
        <v>45</v>
      </c>
      <c r="D14" s="8" t="s">
        <v>39</v>
      </c>
      <c r="E14" s="8" t="s">
        <v>37</v>
      </c>
      <c r="F14" s="8">
        <v>33</v>
      </c>
      <c r="G14" s="8">
        <v>22</v>
      </c>
      <c r="H14" s="8">
        <v>4</v>
      </c>
      <c r="I14" s="9">
        <f t="shared" ref="I14" si="3">(G14+H14)/F14</f>
        <v>0.78787878787878785</v>
      </c>
      <c r="J14" s="8">
        <f t="shared" ref="J14" si="4">(F14-SUM(G14:H14))-L14</f>
        <v>7</v>
      </c>
      <c r="K14" s="9">
        <f t="shared" ref="K14" si="5">J14/F14</f>
        <v>0.21212121212121213</v>
      </c>
      <c r="L14" s="8">
        <v>0</v>
      </c>
      <c r="M14" s="9">
        <f t="shared" ref="M14" si="6">L14/F14</f>
        <v>0</v>
      </c>
      <c r="N14" s="8">
        <v>74</v>
      </c>
      <c r="O14" s="12">
        <v>0.76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38</v>
      </c>
      <c r="H27" s="20">
        <f>SUM(H13:H26)</f>
        <v>5</v>
      </c>
      <c r="I27" s="21">
        <f>SUM(G27:H27)/F27</f>
        <v>0.84313725490196079</v>
      </c>
      <c r="J27" s="20">
        <f t="shared" si="0"/>
        <v>8</v>
      </c>
      <c r="K27" s="21">
        <f t="shared" si="1"/>
        <v>0.15686274509803921</v>
      </c>
      <c r="L27" s="20">
        <f>SUM(L13:L26)</f>
        <v>0</v>
      </c>
      <c r="M27" s="21">
        <f t="shared" si="2"/>
        <v>0</v>
      </c>
      <c r="N27" s="20">
        <f>AVERAGE(N13:N26)</f>
        <v>79.5</v>
      </c>
      <c r="O27" s="22">
        <f>AVERAGE(O13:O26)</f>
        <v>0.74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2025-07-02T21:33:58Z</cp:lastPrinted>
  <dcterms:created xsi:type="dcterms:W3CDTF">2021-11-22T14:45:25Z</dcterms:created>
  <dcterms:modified xsi:type="dcterms:W3CDTF">2026-01-08T18:24:46Z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