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7161BC49-919A-40A1-B9FB-73310C6832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UIMICA 111-A" sheetId="7" r:id="rId1"/>
    <sheet name="CALCULO 111-B" sheetId="9" r:id="rId2"/>
    <sheet name="ANALISIS 511-A" sheetId="10" r:id="rId3"/>
    <sheet name="ANALISIS 511-B" sheetId="11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0" l="1"/>
  <c r="K44" i="11"/>
  <c r="J44" i="11"/>
  <c r="K26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8" i="11"/>
  <c r="J26" i="11"/>
  <c r="I26" i="11"/>
  <c r="H44" i="11"/>
  <c r="I44" i="11"/>
  <c r="H26" i="11"/>
  <c r="J44" i="10"/>
  <c r="J25" i="10"/>
  <c r="K18" i="10"/>
  <c r="K19" i="10"/>
  <c r="K15" i="10"/>
  <c r="K14" i="10"/>
  <c r="K24" i="10"/>
  <c r="K23" i="10"/>
  <c r="K11" i="10"/>
  <c r="K10" i="10"/>
  <c r="K9" i="10"/>
  <c r="K13" i="10"/>
  <c r="K20" i="10"/>
  <c r="K22" i="10"/>
  <c r="K8" i="10"/>
  <c r="K17" i="10"/>
  <c r="K12" i="10"/>
  <c r="K16" i="10"/>
  <c r="I44" i="10"/>
  <c r="H44" i="10"/>
  <c r="K21" i="10"/>
  <c r="H25" i="10"/>
  <c r="I25" i="10"/>
  <c r="I44" i="9"/>
  <c r="J44" i="9"/>
  <c r="I43" i="9"/>
  <c r="J43" i="9"/>
  <c r="H43" i="9"/>
  <c r="H34" i="9"/>
  <c r="I34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8" i="9"/>
  <c r="J27" i="7"/>
  <c r="J28" i="7"/>
  <c r="J29" i="7"/>
  <c r="J30" i="7"/>
  <c r="J31" i="7"/>
  <c r="J32" i="7"/>
  <c r="J33" i="7"/>
  <c r="J34" i="7"/>
  <c r="J35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8" i="7"/>
  <c r="H36" i="7"/>
  <c r="I36" i="7"/>
  <c r="G44" i="11"/>
  <c r="G44" i="10"/>
  <c r="G44" i="9"/>
  <c r="G44" i="7"/>
  <c r="I44" i="7"/>
  <c r="G25" i="10"/>
  <c r="G26" i="11"/>
  <c r="G34" i="9"/>
  <c r="G36" i="7"/>
  <c r="F26" i="11"/>
  <c r="F25" i="10"/>
  <c r="F36" i="7"/>
  <c r="K25" i="10" l="1"/>
  <c r="J34" i="9"/>
  <c r="J36" i="7"/>
  <c r="F43" i="11"/>
  <c r="F42" i="11"/>
  <c r="F41" i="11"/>
  <c r="F43" i="10"/>
  <c r="F42" i="10"/>
  <c r="F41" i="10"/>
  <c r="F43" i="7"/>
  <c r="F42" i="7"/>
  <c r="F41" i="7"/>
  <c r="K3" i="11"/>
  <c r="K3" i="10"/>
  <c r="L38" i="9"/>
  <c r="F34" i="9" l="1"/>
  <c r="F43" i="9" l="1"/>
  <c r="F42" i="9"/>
  <c r="F41" i="9"/>
  <c r="A8" i="11"/>
  <c r="B8" i="11"/>
  <c r="C8" i="11"/>
  <c r="A9" i="11"/>
  <c r="B9" i="11"/>
  <c r="C9" i="11"/>
  <c r="A10" i="11"/>
  <c r="B10" i="11"/>
  <c r="C10" i="11"/>
  <c r="A11" i="11"/>
  <c r="B11" i="11"/>
  <c r="C11" i="11"/>
  <c r="A12" i="11"/>
  <c r="B12" i="11"/>
  <c r="C12" i="11"/>
  <c r="A13" i="11"/>
  <c r="B13" i="11"/>
  <c r="C13" i="11"/>
  <c r="A14" i="11"/>
  <c r="B14" i="11"/>
  <c r="C14" i="11"/>
  <c r="A15" i="11"/>
  <c r="B15" i="11"/>
  <c r="C15" i="11"/>
  <c r="A16" i="11"/>
  <c r="B16" i="11"/>
  <c r="C16" i="11"/>
  <c r="A17" i="11"/>
  <c r="B17" i="11"/>
  <c r="C17" i="11"/>
  <c r="A18" i="11"/>
  <c r="B18" i="11"/>
  <c r="C18" i="11"/>
  <c r="A19" i="11"/>
  <c r="B19" i="11"/>
  <c r="C19" i="11"/>
  <c r="A20" i="11"/>
  <c r="B20" i="11"/>
  <c r="C20" i="11"/>
  <c r="A21" i="11"/>
  <c r="B21" i="11"/>
  <c r="C21" i="11"/>
  <c r="A22" i="11"/>
  <c r="B22" i="11"/>
  <c r="C22" i="11"/>
  <c r="A23" i="11"/>
  <c r="B23" i="11"/>
  <c r="C23" i="11"/>
  <c r="A24" i="11"/>
  <c r="B24" i="11"/>
  <c r="C24" i="11"/>
  <c r="A25" i="11"/>
  <c r="B25" i="11"/>
  <c r="C25" i="11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8" i="9"/>
  <c r="B8" i="9"/>
  <c r="C8" i="9"/>
  <c r="A9" i="9"/>
  <c r="B9" i="9"/>
  <c r="C9" i="9"/>
  <c r="A10" i="9"/>
  <c r="B10" i="9"/>
  <c r="C10" i="9"/>
  <c r="A11" i="9"/>
  <c r="B11" i="9"/>
  <c r="C11" i="9"/>
  <c r="A12" i="9"/>
  <c r="B12" i="9"/>
  <c r="C12" i="9"/>
  <c r="A13" i="9"/>
  <c r="B13" i="9"/>
  <c r="C13" i="9"/>
  <c r="A14" i="9"/>
  <c r="B14" i="9"/>
  <c r="C14" i="9"/>
  <c r="A15" i="9"/>
  <c r="B15" i="9"/>
  <c r="C15" i="9"/>
  <c r="A16" i="9"/>
  <c r="B16" i="9"/>
  <c r="C16" i="9"/>
  <c r="A17" i="9"/>
  <c r="B17" i="9"/>
  <c r="C17" i="9"/>
  <c r="A18" i="9"/>
  <c r="B18" i="9"/>
  <c r="C18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C24" i="9"/>
  <c r="A25" i="9"/>
  <c r="B25" i="9"/>
  <c r="C25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32" i="9"/>
  <c r="B32" i="9"/>
  <c r="C32" i="9"/>
  <c r="A33" i="9"/>
  <c r="B33" i="9"/>
  <c r="C33" i="9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A20" i="7"/>
  <c r="B20" i="7"/>
  <c r="C20" i="7"/>
  <c r="A21" i="7"/>
  <c r="B21" i="7"/>
  <c r="C21" i="7"/>
  <c r="A22" i="7"/>
  <c r="B22" i="7"/>
  <c r="C22" i="7"/>
  <c r="A23" i="7"/>
  <c r="B23" i="7"/>
  <c r="C23" i="7"/>
  <c r="A24" i="7"/>
  <c r="B24" i="7"/>
  <c r="C24" i="7"/>
  <c r="A25" i="7"/>
  <c r="B25" i="7"/>
  <c r="C25" i="7"/>
  <c r="A26" i="7"/>
  <c r="B26" i="7"/>
  <c r="C26" i="7"/>
  <c r="A27" i="7"/>
  <c r="B27" i="7"/>
  <c r="C27" i="7"/>
  <c r="A28" i="7"/>
  <c r="B28" i="7"/>
  <c r="C28" i="7"/>
  <c r="A29" i="7"/>
  <c r="B29" i="7"/>
  <c r="C29" i="7"/>
  <c r="A30" i="7"/>
  <c r="B30" i="7"/>
  <c r="C30" i="7"/>
  <c r="A31" i="7"/>
  <c r="B31" i="7"/>
  <c r="C31" i="7"/>
  <c r="A32" i="7"/>
  <c r="B32" i="7"/>
  <c r="C32" i="7"/>
  <c r="A33" i="7"/>
  <c r="B33" i="7"/>
  <c r="C33" i="7"/>
  <c r="A34" i="7"/>
  <c r="B34" i="7"/>
  <c r="C34" i="7"/>
  <c r="A35" i="7"/>
  <c r="B35" i="7"/>
  <c r="C35" i="7"/>
  <c r="F45" i="10"/>
  <c r="F44" i="10"/>
  <c r="H44" i="9"/>
  <c r="H44" i="7"/>
  <c r="F44" i="11" l="1"/>
  <c r="F45" i="11"/>
  <c r="F45" i="7"/>
  <c r="F44" i="9"/>
  <c r="F45" i="9"/>
  <c r="F44" i="7"/>
  <c r="J44" i="7"/>
</calcChain>
</file>

<file path=xl/sharedStrings.xml><?xml version="1.0" encoding="utf-8"?>
<sst xmlns="http://schemas.openxmlformats.org/spreadsheetml/2006/main" count="107" uniqueCount="35">
  <si>
    <t>MATERIA</t>
  </si>
  <si>
    <t>GRUPO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</si>
  <si>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</si>
  <si>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</si>
  <si>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</si>
  <si>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</si>
  <si>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</si>
  <si>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</si>
  <si>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</si>
  <si>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</si>
  <si>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</si>
  <si>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</si>
  <si>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</si>
  <si>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APROBADOS</t>
  </si>
  <si>
    <t>REPROBADOS</t>
  </si>
  <si>
    <t>TOTAL</t>
  </si>
  <si>
    <t>CATEDRATICO</t>
  </si>
  <si>
    <t>PROM.</t>
  </si>
  <si>
    <t>% APROBACIÓN</t>
  </si>
  <si>
    <t>% REPROBACIÓN</t>
  </si>
  <si>
    <t>DRA. VIOLETA ALEJANDRA BASTIÁN LIMA</t>
  </si>
  <si>
    <t>U5</t>
  </si>
  <si>
    <t>AGOSTO-DICIEMBRE 2025</t>
  </si>
  <si>
    <t>Fecha</t>
  </si>
  <si>
    <t>111-A</t>
  </si>
  <si>
    <t>111-B</t>
  </si>
  <si>
    <t>511-A</t>
  </si>
  <si>
    <t>511-B</t>
  </si>
  <si>
    <t>QUÌMICA</t>
  </si>
  <si>
    <t>CÁLCULO DIFERENCIAL</t>
  </si>
  <si>
    <t>ANÁLISIS DE FLUIDOS</t>
  </si>
  <si>
    <t>INSTITUTO TECNOLOGICO SUPERIOR DE SAN ANDRES TUXTLA</t>
  </si>
  <si>
    <t>EXAMEN</t>
  </si>
  <si>
    <t>PROMEDIO</t>
  </si>
  <si>
    <t>X=75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</si>
</sst>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4" fillId="0" borderId="2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1" fillId="2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0" fontId="8" fillId="4" borderId="8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6" borderId="2" xfId="0" applyFill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64" fontId="0" fillId="0" borderId="0" xfId="0" applyNumberFormat="1"/>
    <xf numFmtId="164" fontId="1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9" fillId="0" borderId="2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5" borderId="5" xfId="0" applyFont="1" applyFill="1" applyBorder="1"/>
    <xf numFmtId="0" fontId="6" fillId="5" borderId="6" xfId="0" applyFont="1" applyFill="1" applyBorder="1"/>
    <xf numFmtId="0" fontId="6" fillId="5" borderId="7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alb\OneDrive\Escritorio\LISTAS%2024%20SEP%202025.xlsx" TargetMode="External"/><Relationship Id="rId1" Type="http://schemas.openxmlformats.org/officeDocument/2006/relationships/externalLinkPath" Target="file:///C:\Users\vialb\OneDrive\Escritorio\LISTAS%2024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1"/>
    </sheetNames>
    <sheetDataSet>
      <sheetData sheetId="0">
        <row r="3">
          <cell r="A3">
            <v>1</v>
          </cell>
          <cell r="B3" t="str">
            <v>251U0367</v>
          </cell>
          <cell r="C3" t="str">
            <v>ALCALÁ APARICIO JAIME</v>
          </cell>
        </row>
        <row r="4">
          <cell r="A4">
            <v>2</v>
          </cell>
          <cell r="B4" t="str">
            <v>251U0368</v>
          </cell>
          <cell r="C4" t="str">
            <v>AMBROS CUIXTLAN GUSTAVO GAEL</v>
          </cell>
        </row>
        <row r="5">
          <cell r="A5">
            <v>3</v>
          </cell>
          <cell r="B5" t="str">
            <v>251U0369</v>
          </cell>
          <cell r="C5" t="str">
            <v>AMBROS MALAGA GERARDO</v>
          </cell>
        </row>
        <row r="6">
          <cell r="A6">
            <v>4</v>
          </cell>
          <cell r="B6" t="str">
            <v>251U0371</v>
          </cell>
          <cell r="C6" t="str">
            <v>BAXIN MARTÍNEZ ANGEL ARTURO</v>
          </cell>
        </row>
        <row r="7">
          <cell r="A7">
            <v>5</v>
          </cell>
          <cell r="B7" t="str">
            <v>251U0375</v>
          </cell>
          <cell r="C7" t="str">
            <v>CHAGALA CORTES ADONAI</v>
          </cell>
        </row>
        <row r="8">
          <cell r="A8">
            <v>6</v>
          </cell>
          <cell r="B8" t="str">
            <v>251U0377</v>
          </cell>
          <cell r="C8" t="str">
            <v>CHIGO VELASCO VALENTIN</v>
          </cell>
        </row>
        <row r="9">
          <cell r="A9">
            <v>7</v>
          </cell>
          <cell r="B9" t="str">
            <v>251U0381</v>
          </cell>
          <cell r="C9" t="str">
            <v>CRUZ GONZÁLEZ KEVIN</v>
          </cell>
        </row>
        <row r="10">
          <cell r="A10">
            <v>8</v>
          </cell>
          <cell r="B10" t="str">
            <v>251U0383</v>
          </cell>
          <cell r="C10" t="str">
            <v>DOMINGUEZ ZURITA IAN YOEL</v>
          </cell>
        </row>
        <row r="11">
          <cell r="A11">
            <v>9</v>
          </cell>
          <cell r="B11" t="str">
            <v>251U0386</v>
          </cell>
          <cell r="C11" t="str">
            <v>GARCIA GASPAR SERGIO</v>
          </cell>
        </row>
        <row r="12">
          <cell r="A12">
            <v>10</v>
          </cell>
          <cell r="B12" t="str">
            <v>251U0387</v>
          </cell>
          <cell r="C12" t="str">
            <v>GARCIA LEAL SERGIO URIEL</v>
          </cell>
        </row>
        <row r="13">
          <cell r="A13">
            <v>11</v>
          </cell>
          <cell r="B13" t="str">
            <v>251U0389</v>
          </cell>
          <cell r="C13" t="str">
            <v>JARA POLITO GEOVANNI DE JESÚS</v>
          </cell>
        </row>
        <row r="14">
          <cell r="A14">
            <v>12</v>
          </cell>
          <cell r="B14" t="str">
            <v>251U0567</v>
          </cell>
          <cell r="C14" t="str">
            <v>MALAGA TEPOX LUIS ADOLFO</v>
          </cell>
        </row>
        <row r="15">
          <cell r="A15">
            <v>13</v>
          </cell>
          <cell r="B15" t="str">
            <v>251U0390</v>
          </cell>
          <cell r="C15" t="str">
            <v>MARTINEZ AZCANIO VICENTE DE JESUS</v>
          </cell>
        </row>
        <row r="16">
          <cell r="A16">
            <v>14</v>
          </cell>
          <cell r="B16" t="str">
            <v>251U0391</v>
          </cell>
          <cell r="C16" t="str">
            <v>MEDINA ROSALES LUIS MARIO</v>
          </cell>
        </row>
        <row r="17">
          <cell r="A17">
            <v>15</v>
          </cell>
          <cell r="B17" t="str">
            <v>251U0393</v>
          </cell>
          <cell r="C17" t="str">
            <v>MUÑOZ CHIGO ABEL ALEJANDRO</v>
          </cell>
        </row>
        <row r="18">
          <cell r="A18">
            <v>16</v>
          </cell>
          <cell r="B18" t="str">
            <v>251U0395</v>
          </cell>
          <cell r="C18" t="str">
            <v>POLITO SEBA CRISTIAN PAULINO</v>
          </cell>
        </row>
        <row r="19">
          <cell r="A19">
            <v>17</v>
          </cell>
          <cell r="B19" t="str">
            <v>251U0399</v>
          </cell>
          <cell r="C19" t="str">
            <v>REYES TEPOX PABLO</v>
          </cell>
        </row>
        <row r="20">
          <cell r="A20">
            <v>18</v>
          </cell>
          <cell r="B20" t="str">
            <v>251U0401</v>
          </cell>
          <cell r="C20" t="str">
            <v>ROJAS VIDAL ARTURO ALDAIR</v>
          </cell>
        </row>
        <row r="21">
          <cell r="A21">
            <v>19</v>
          </cell>
          <cell r="B21" t="str">
            <v>251U0404</v>
          </cell>
          <cell r="C21" t="str">
            <v>SEBA TEMICH JOSE MANUEL</v>
          </cell>
        </row>
        <row r="22">
          <cell r="A22">
            <v>20</v>
          </cell>
          <cell r="B22" t="str">
            <v>251U0405</v>
          </cell>
          <cell r="C22" t="str">
            <v>TEJEDA BARRERA BRYAN</v>
          </cell>
        </row>
        <row r="23">
          <cell r="A23">
            <v>21</v>
          </cell>
          <cell r="B23" t="str">
            <v>251U0406</v>
          </cell>
          <cell r="C23" t="str">
            <v>TEMICH ANTELE SANTOS</v>
          </cell>
        </row>
        <row r="24">
          <cell r="A24">
            <v>22</v>
          </cell>
          <cell r="B24" t="str">
            <v>251U0410</v>
          </cell>
          <cell r="C24" t="str">
            <v>URIETA MALAGA JUAN DAVID</v>
          </cell>
        </row>
        <row r="25">
          <cell r="A25">
            <v>23</v>
          </cell>
          <cell r="B25" t="str">
            <v>251U0411</v>
          </cell>
          <cell r="C25" t="str">
            <v>VAQUERO COSME CRISTIAN ALEXIS</v>
          </cell>
        </row>
        <row r="26">
          <cell r="A26">
            <v>24</v>
          </cell>
          <cell r="B26" t="str">
            <v>251U0412</v>
          </cell>
          <cell r="C26" t="str">
            <v>VAZQUEZ CHIGO MANNAEL</v>
          </cell>
        </row>
        <row r="27">
          <cell r="A27">
            <v>25</v>
          </cell>
          <cell r="B27" t="str">
            <v>251U0413</v>
          </cell>
          <cell r="C27" t="str">
            <v>VAZQUEZ MONTERO IKAR ALEJANDRO</v>
          </cell>
        </row>
        <row r="28">
          <cell r="A28">
            <v>26</v>
          </cell>
          <cell r="B28" t="str">
            <v>251U0414</v>
          </cell>
          <cell r="C28" t="str">
            <v>VICHI AMALFI ALDO SANTIAGO</v>
          </cell>
        </row>
        <row r="32">
          <cell r="A32">
            <v>1</v>
          </cell>
          <cell r="B32" t="str">
            <v>251U0370</v>
          </cell>
          <cell r="C32" t="str">
            <v>BAXIN ESCRIBANO MARVIN ARTURO</v>
          </cell>
        </row>
        <row r="33">
          <cell r="A33">
            <v>2</v>
          </cell>
          <cell r="B33" t="str">
            <v>251U0372</v>
          </cell>
          <cell r="C33" t="str">
            <v>BOZADA VIDAL OMAR</v>
          </cell>
        </row>
        <row r="34">
          <cell r="A34">
            <v>3</v>
          </cell>
          <cell r="B34" t="str">
            <v>251U0373</v>
          </cell>
          <cell r="C34" t="str">
            <v>CANELA OLIVER PEDRO ALEJANDRO</v>
          </cell>
        </row>
        <row r="35">
          <cell r="A35">
            <v>4</v>
          </cell>
          <cell r="B35" t="str">
            <v>251U0374</v>
          </cell>
          <cell r="C35" t="str">
            <v>CASTILLO ALARCÓN ABEL LIBRADO</v>
          </cell>
        </row>
        <row r="36">
          <cell r="A36">
            <v>5</v>
          </cell>
          <cell r="B36" t="str">
            <v>251U0376</v>
          </cell>
          <cell r="C36" t="str">
            <v>CHIGO HERNÁNDEZ BERNARDO ANTONIO</v>
          </cell>
        </row>
        <row r="37">
          <cell r="A37">
            <v>6</v>
          </cell>
          <cell r="B37" t="str">
            <v>251U0378</v>
          </cell>
          <cell r="C37" t="str">
            <v>CHIGUIL SACAMITZIN ALEXIS ANTONIO</v>
          </cell>
        </row>
        <row r="38">
          <cell r="A38">
            <v>7</v>
          </cell>
          <cell r="B38" t="str">
            <v>251U0379</v>
          </cell>
          <cell r="C38" t="str">
            <v>CISNEROS MARQUEZ JOKSAN YIREH</v>
          </cell>
        </row>
        <row r="39">
          <cell r="A39">
            <v>8</v>
          </cell>
          <cell r="B39" t="str">
            <v>251U0583</v>
          </cell>
          <cell r="C39" t="str">
            <v>CORTEZ CHIGO JOSE MANUEL</v>
          </cell>
        </row>
        <row r="40">
          <cell r="A40">
            <v>9</v>
          </cell>
          <cell r="B40" t="str">
            <v>251U0380</v>
          </cell>
          <cell r="C40" t="str">
            <v>COSME MALAGA KAREN YAZARETH</v>
          </cell>
        </row>
        <row r="41">
          <cell r="A41">
            <v>10</v>
          </cell>
          <cell r="B41" t="str">
            <v>251U0382</v>
          </cell>
          <cell r="C41" t="str">
            <v>DECEANO MADRIGAL MARISOL</v>
          </cell>
        </row>
        <row r="42">
          <cell r="A42">
            <v>11</v>
          </cell>
          <cell r="B42" t="str">
            <v>251U0384</v>
          </cell>
          <cell r="C42" t="str">
            <v>GALLARDO MENDOZA JORGE JAVIER</v>
          </cell>
        </row>
        <row r="43">
          <cell r="A43">
            <v>12</v>
          </cell>
          <cell r="B43" t="str">
            <v>251U0385</v>
          </cell>
          <cell r="C43" t="str">
            <v>GARCIA FISCAL YUREM DE JESUS</v>
          </cell>
        </row>
        <row r="44">
          <cell r="A44">
            <v>13</v>
          </cell>
          <cell r="B44" t="str">
            <v>251U0388</v>
          </cell>
          <cell r="C44" t="str">
            <v>GONZALEZ GOMEZ ANGEL ALFREDO</v>
          </cell>
        </row>
        <row r="45">
          <cell r="A45">
            <v>14</v>
          </cell>
          <cell r="B45" t="str">
            <v>251U0352</v>
          </cell>
          <cell r="C45" t="str">
            <v>LUCHO BLAS DIEGO ANDRE</v>
          </cell>
        </row>
        <row r="46">
          <cell r="A46">
            <v>15</v>
          </cell>
          <cell r="B46" t="str">
            <v>251U0590</v>
          </cell>
          <cell r="C46" t="str">
            <v>MONGALO PINEDO IAN ISOD</v>
          </cell>
        </row>
        <row r="47">
          <cell r="A47">
            <v>16</v>
          </cell>
          <cell r="B47" t="str">
            <v>251U0392</v>
          </cell>
          <cell r="C47" t="str">
            <v>MONTIEL QUINO GUILLERMO JOSUÉ</v>
          </cell>
        </row>
        <row r="48">
          <cell r="A48">
            <v>17</v>
          </cell>
          <cell r="B48" t="str">
            <v>251U0394</v>
          </cell>
          <cell r="C48" t="str">
            <v>NOLASCO DIAZ JOSE DE JESUS</v>
          </cell>
        </row>
        <row r="49">
          <cell r="A49">
            <v>18</v>
          </cell>
          <cell r="B49" t="str">
            <v>251U0396</v>
          </cell>
          <cell r="C49" t="str">
            <v>PUCHETA RODRIGUEZ DIEGO DE JESUS</v>
          </cell>
        </row>
        <row r="50">
          <cell r="A50">
            <v>19</v>
          </cell>
          <cell r="B50" t="str">
            <v>251U0398</v>
          </cell>
          <cell r="C50" t="str">
            <v>RAMIREZ MORALES TANYA GUADALUPE</v>
          </cell>
        </row>
        <row r="51">
          <cell r="A51">
            <v>20</v>
          </cell>
          <cell r="B51" t="str">
            <v>251U0400</v>
          </cell>
          <cell r="C51" t="str">
            <v>ROJAS CARRASCO JESUS ALBERTO</v>
          </cell>
        </row>
        <row r="52">
          <cell r="A52">
            <v>21</v>
          </cell>
          <cell r="B52" t="str">
            <v>251U0402</v>
          </cell>
          <cell r="C52" t="str">
            <v>SANCHEZ BARRAZA ANGEL DE JESUS</v>
          </cell>
        </row>
        <row r="53">
          <cell r="A53">
            <v>22</v>
          </cell>
          <cell r="B53" t="str">
            <v>251U0403</v>
          </cell>
          <cell r="C53" t="str">
            <v>SEBA MARCIAL JOSÉ ANGEL</v>
          </cell>
        </row>
        <row r="54">
          <cell r="A54">
            <v>23</v>
          </cell>
          <cell r="B54" t="str">
            <v>251U0407</v>
          </cell>
          <cell r="C54" t="str">
            <v>TON VILLASECA BRAYAN ALAIN</v>
          </cell>
        </row>
        <row r="55">
          <cell r="A55">
            <v>24</v>
          </cell>
          <cell r="B55" t="str">
            <v>251U0408</v>
          </cell>
          <cell r="C55" t="str">
            <v>TORRES MOLINA JAVIER</v>
          </cell>
        </row>
        <row r="56">
          <cell r="A56">
            <v>25</v>
          </cell>
          <cell r="B56" t="str">
            <v>251U0409</v>
          </cell>
          <cell r="C56" t="str">
            <v>TOTO MESTA OSVALDO DE JESUS</v>
          </cell>
        </row>
        <row r="57">
          <cell r="A57">
            <v>26</v>
          </cell>
          <cell r="B57" t="str">
            <v>251U0415</v>
          </cell>
          <cell r="C57" t="str">
            <v>VILLEGAS MARTINEZ MARIO</v>
          </cell>
        </row>
        <row r="58">
          <cell r="A58">
            <v>27</v>
          </cell>
          <cell r="B58" t="str">
            <v>251U0416</v>
          </cell>
          <cell r="C58" t="str">
            <v>XOLO CHIBAMBA FELIX</v>
          </cell>
        </row>
        <row r="59">
          <cell r="A59">
            <v>28</v>
          </cell>
          <cell r="B59" t="str">
            <v>251U0417</v>
          </cell>
          <cell r="C59" t="str">
            <v>ZAMORANO VERGARA JOSUE GENARO</v>
          </cell>
        </row>
        <row r="63">
          <cell r="A63">
            <v>1</v>
          </cell>
          <cell r="B63" t="str">
            <v>231U0359</v>
          </cell>
          <cell r="C63" t="str">
            <v>ANTEMATE VELASCO ERICK</v>
          </cell>
        </row>
        <row r="64">
          <cell r="A64">
            <v>2</v>
          </cell>
          <cell r="B64" t="str">
            <v>231U0360</v>
          </cell>
          <cell r="C64" t="str">
            <v>AVENDAÑO GUTIERREZ JOSE DAVID</v>
          </cell>
        </row>
        <row r="65">
          <cell r="A65">
            <v>3</v>
          </cell>
          <cell r="B65" t="str">
            <v>231U0368</v>
          </cell>
          <cell r="C65" t="str">
            <v>DIAZ MENDEZ JOSE LUIS</v>
          </cell>
        </row>
        <row r="66">
          <cell r="A66">
            <v>4</v>
          </cell>
          <cell r="B66" t="str">
            <v>231U0369</v>
          </cell>
          <cell r="C66" t="str">
            <v>DOMÍNGUEZ CRUZ JOSHUA</v>
          </cell>
        </row>
        <row r="67">
          <cell r="A67">
            <v>5</v>
          </cell>
          <cell r="B67" t="str">
            <v>221U0081</v>
          </cell>
          <cell r="C67" t="str">
            <v>FIGUEROA CORRO ARIEL DE JESUS</v>
          </cell>
        </row>
        <row r="68">
          <cell r="A68">
            <v>6</v>
          </cell>
          <cell r="B68" t="str">
            <v>231U0377</v>
          </cell>
          <cell r="C68" t="str">
            <v>HIDALGO BRAVO GIOVANNI DE JESÚS</v>
          </cell>
        </row>
        <row r="69">
          <cell r="A69">
            <v>7</v>
          </cell>
          <cell r="B69" t="str">
            <v>231U0379</v>
          </cell>
          <cell r="C69" t="str">
            <v>LUCHO PAXTIÁN LUIS FABIO</v>
          </cell>
        </row>
        <row r="70">
          <cell r="A70">
            <v>8</v>
          </cell>
          <cell r="B70" t="str">
            <v>231U0382</v>
          </cell>
          <cell r="C70" t="str">
            <v>MARTINEZ MENDOZA RICARDO RAFAEL</v>
          </cell>
        </row>
        <row r="71">
          <cell r="A71">
            <v>9</v>
          </cell>
          <cell r="B71" t="str">
            <v>231U0383</v>
          </cell>
          <cell r="C71" t="str">
            <v>MARTINEZ SOLIS ALESSANDRO</v>
          </cell>
        </row>
        <row r="72">
          <cell r="A72">
            <v>10</v>
          </cell>
          <cell r="B72" t="str">
            <v>221U0550</v>
          </cell>
          <cell r="C72" t="str">
            <v>MONTAN XOLIO DIEGO ALBERTO</v>
          </cell>
        </row>
        <row r="73">
          <cell r="A73">
            <v>11</v>
          </cell>
          <cell r="B73" t="str">
            <v>231U0388</v>
          </cell>
          <cell r="C73" t="str">
            <v>PARDO LOPEZ ZAINT</v>
          </cell>
        </row>
        <row r="74">
          <cell r="A74">
            <v>12</v>
          </cell>
          <cell r="B74" t="str">
            <v>231U0389</v>
          </cell>
          <cell r="C74" t="str">
            <v>PARRA XOLO ROBERTO OCTAVIO</v>
          </cell>
        </row>
        <row r="75">
          <cell r="A75">
            <v>13</v>
          </cell>
          <cell r="B75" t="str">
            <v>231U0391</v>
          </cell>
          <cell r="C75" t="str">
            <v>PEÑA MACARIO GABRIEL</v>
          </cell>
        </row>
        <row r="76">
          <cell r="A76">
            <v>14</v>
          </cell>
          <cell r="B76" t="str">
            <v>231U0392</v>
          </cell>
          <cell r="C76" t="str">
            <v>PONCIANO AGUIRRE ARMANDO</v>
          </cell>
        </row>
        <row r="77">
          <cell r="A77">
            <v>15</v>
          </cell>
          <cell r="B77" t="str">
            <v>231U0393</v>
          </cell>
          <cell r="C77" t="str">
            <v>POXTAN MOJICA ERICK ROSENDO</v>
          </cell>
        </row>
        <row r="78">
          <cell r="A78">
            <v>16</v>
          </cell>
          <cell r="B78" t="str">
            <v>231U0396</v>
          </cell>
          <cell r="C78" t="str">
            <v>RODRIGUEZ CORTES KAROL GUADALUPE</v>
          </cell>
        </row>
        <row r="79">
          <cell r="A79">
            <v>17</v>
          </cell>
          <cell r="B79" t="str">
            <v>231U0401</v>
          </cell>
          <cell r="C79" t="str">
            <v>TORNADO MARTINEZ MELISSA</v>
          </cell>
        </row>
        <row r="83">
          <cell r="A83">
            <v>1</v>
          </cell>
          <cell r="B83" t="str">
            <v>231U0358</v>
          </cell>
          <cell r="C83" t="str">
            <v>ACUA SINTA JOAHAN JAEL</v>
          </cell>
        </row>
        <row r="84">
          <cell r="A84">
            <v>2</v>
          </cell>
          <cell r="B84" t="str">
            <v>221U0529</v>
          </cell>
          <cell r="C84" t="str">
            <v>BUSTAMANTE MARTINEZ ANDRES RODRIGO</v>
          </cell>
        </row>
        <row r="85">
          <cell r="A85">
            <v>3</v>
          </cell>
          <cell r="B85" t="str">
            <v>231U0366</v>
          </cell>
          <cell r="C85" t="str">
            <v>COBIX QUIALA ADRIAN</v>
          </cell>
        </row>
        <row r="86">
          <cell r="A86">
            <v>4</v>
          </cell>
          <cell r="B86" t="str">
            <v>231U0145</v>
          </cell>
          <cell r="C86" t="str">
            <v>COMI COYOLT ALAN</v>
          </cell>
        </row>
        <row r="87">
          <cell r="A87">
            <v>5</v>
          </cell>
          <cell r="B87" t="str">
            <v>231U0367</v>
          </cell>
          <cell r="C87" t="str">
            <v>DE SANTIAGO PÓLITO NEMESIO</v>
          </cell>
        </row>
        <row r="88">
          <cell r="A88">
            <v>6</v>
          </cell>
          <cell r="B88" t="str">
            <v>231U0373</v>
          </cell>
          <cell r="C88" t="str">
            <v>GAMEZ DOMINGUEZ MARCO ANTONIO</v>
          </cell>
        </row>
        <row r="89">
          <cell r="A89">
            <v>7</v>
          </cell>
          <cell r="B89" t="str">
            <v>231U0374</v>
          </cell>
          <cell r="C89" t="str">
            <v>GARCIA GASPAR LEANDRO</v>
          </cell>
        </row>
        <row r="90">
          <cell r="A90">
            <v>8</v>
          </cell>
          <cell r="B90" t="str">
            <v>231U0375</v>
          </cell>
          <cell r="C90" t="str">
            <v>GOMEZ HERNANDEZ LUIS ERNESTO</v>
          </cell>
        </row>
        <row r="91">
          <cell r="A91">
            <v>9</v>
          </cell>
          <cell r="B91" t="str">
            <v>231U0376</v>
          </cell>
          <cell r="C91" t="str">
            <v>HERRERA ANTONIO JOSE DE JESUS</v>
          </cell>
        </row>
        <row r="92">
          <cell r="A92">
            <v>10</v>
          </cell>
          <cell r="B92" t="str">
            <v>231U0378</v>
          </cell>
          <cell r="C92" t="str">
            <v>ISIDORO VAZQUEZ JOSE AZIEL</v>
          </cell>
        </row>
        <row r="93">
          <cell r="A93">
            <v>11</v>
          </cell>
          <cell r="B93" t="str">
            <v>231U0039</v>
          </cell>
          <cell r="C93" t="str">
            <v>IXTEPAN POLITO MARCOS</v>
          </cell>
        </row>
        <row r="94">
          <cell r="A94">
            <v>12</v>
          </cell>
          <cell r="B94" t="str">
            <v>231U0380</v>
          </cell>
          <cell r="C94" t="str">
            <v>MALAGA QUINO ÁNGEL DE JESÚS</v>
          </cell>
        </row>
        <row r="95">
          <cell r="A95">
            <v>13</v>
          </cell>
          <cell r="B95" t="str">
            <v>231U0386</v>
          </cell>
          <cell r="C95" t="str">
            <v>MIGUELES LOPEZ BRIANA PAOLA</v>
          </cell>
        </row>
        <row r="96">
          <cell r="A96">
            <v>14</v>
          </cell>
          <cell r="B96" t="str">
            <v>231U0394</v>
          </cell>
          <cell r="C96" t="str">
            <v>QUINO BELLI CARLOS KARIM</v>
          </cell>
        </row>
        <row r="97">
          <cell r="A97">
            <v>15</v>
          </cell>
          <cell r="B97" t="str">
            <v>231U0397</v>
          </cell>
          <cell r="C97" t="str">
            <v>RODRIGUEZ LOPEZ SAUL ALDAHIR</v>
          </cell>
        </row>
        <row r="98">
          <cell r="A98">
            <v>16</v>
          </cell>
          <cell r="B98" t="str">
            <v>231U0398</v>
          </cell>
          <cell r="C98" t="str">
            <v>RUIZ SAENZ BRAYAN EMMANUEL</v>
          </cell>
        </row>
        <row r="99">
          <cell r="A99">
            <v>17</v>
          </cell>
          <cell r="B99" t="str">
            <v>231U0399</v>
          </cell>
          <cell r="C99" t="str">
            <v>SANDOVAL HUERTA ELIAS DE JESUS</v>
          </cell>
        </row>
        <row r="100">
          <cell r="A100">
            <v>18</v>
          </cell>
          <cell r="B100" t="str">
            <v>231U0400</v>
          </cell>
          <cell r="C100" t="str">
            <v>TEOBAL ORTIZ EVELYN MONSERRAT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548A-C846-4ECD-81FF-FEB790E8BC46}">
  <dimension ref="A1:M49"/>
  <sheetViews>
    <sheetView tabSelected="1" zoomScale="106" zoomScaleNormal="106" workbookViewId="0">
      <selection activeCell="L11" sqref="L11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3" ht="15.75" x14ac:dyDescent="0.25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2"/>
    </row>
    <row r="2" spans="1:13" x14ac:dyDescent="0.25">
      <c r="B2" s="37" t="s">
        <v>7</v>
      </c>
      <c r="C2" s="37"/>
      <c r="D2" s="37"/>
      <c r="E2" s="37"/>
      <c r="F2" s="37"/>
      <c r="G2" s="37"/>
      <c r="H2" s="37"/>
      <c r="I2" s="37"/>
      <c r="J2" s="1"/>
    </row>
    <row r="3" spans="1:13" x14ac:dyDescent="0.25">
      <c r="B3" t="s">
        <v>0</v>
      </c>
      <c r="C3" s="38" t="s">
        <v>28</v>
      </c>
      <c r="D3" s="38"/>
      <c r="E3" t="s">
        <v>1</v>
      </c>
      <c r="F3" s="39" t="s">
        <v>24</v>
      </c>
      <c r="G3" s="39"/>
      <c r="I3" t="s">
        <v>23</v>
      </c>
      <c r="J3" s="13">
        <v>46006</v>
      </c>
    </row>
    <row r="5" spans="1:13" x14ac:dyDescent="0.25">
      <c r="B5" t="s">
        <v>2</v>
      </c>
      <c r="C5" s="39" t="s">
        <v>22</v>
      </c>
      <c r="D5" s="39"/>
      <c r="E5" s="40" t="s">
        <v>16</v>
      </c>
      <c r="F5" s="40"/>
      <c r="G5" s="41" t="s">
        <v>20</v>
      </c>
      <c r="H5" s="41"/>
      <c r="I5" s="41"/>
      <c r="J5" s="41"/>
    </row>
    <row r="7" spans="1:13" x14ac:dyDescent="0.25">
      <c r="A7" s="20" t="s">
        <v>3</v>
      </c>
      <c r="B7" s="20" t="s">
        <v>5</v>
      </c>
      <c r="C7" s="45" t="s">
        <v>4</v>
      </c>
      <c r="D7" s="46"/>
      <c r="E7" s="47"/>
      <c r="F7" s="19" t="s">
        <v>6</v>
      </c>
      <c r="G7" s="19" t="s">
        <v>9</v>
      </c>
      <c r="H7" s="19" t="s">
        <v>10</v>
      </c>
      <c r="I7" s="19" t="s">
        <v>11</v>
      </c>
      <c r="J7" s="19" t="s">
        <v>17</v>
      </c>
    </row>
    <row r="8" spans="1:13" x14ac:dyDescent="0.25">
      <c r="A8" s="3">
        <f>'[1]page 1'!A32</f>
        <v>1</v>
      </c>
      <c r="B8" s="3" t="str">
        <f>'[1]page 1'!B32</f>
        <v>251U0370</v>
      </c>
      <c r="C8" s="48" t="str">
        <f>'[1]page 1'!C32</f>
        <v>BAXIN ESCRIBANO MARVIN ARTURO</v>
      </c>
      <c r="D8" s="49"/>
      <c r="E8" s="50"/>
      <c r="F8" s="22">
        <v>0</v>
      </c>
      <c r="G8" s="22">
        <v>0</v>
      </c>
      <c r="H8" s="22">
        <v>0</v>
      </c>
      <c r="I8" s="22">
        <v>0</v>
      </c>
      <c r="J8" s="30">
        <f>AVERAGE(F8:I8)</f>
        <v>0</v>
      </c>
      <c r="L8">
        <v>100</v>
      </c>
      <c r="M8">
        <v>28</v>
      </c>
    </row>
    <row r="9" spans="1:13" x14ac:dyDescent="0.25">
      <c r="A9" s="3">
        <f>'[1]page 1'!A33</f>
        <v>2</v>
      </c>
      <c r="B9" s="3" t="str">
        <f>'[1]page 1'!B33</f>
        <v>251U0372</v>
      </c>
      <c r="C9" s="48" t="str">
        <f>'[1]page 1'!C33</f>
        <v>BOZADA VIDAL OMAR</v>
      </c>
      <c r="D9" s="49"/>
      <c r="E9" s="50"/>
      <c r="F9" s="4">
        <v>71</v>
      </c>
      <c r="G9" s="4">
        <v>85</v>
      </c>
      <c r="H9" s="4">
        <v>93</v>
      </c>
      <c r="I9" s="4">
        <v>87</v>
      </c>
      <c r="J9" s="29">
        <f t="shared" ref="J9:J35" si="0">AVERAGE(F9:I9)</f>
        <v>84</v>
      </c>
      <c r="M9">
        <v>21</v>
      </c>
    </row>
    <row r="10" spans="1:13" x14ac:dyDescent="0.25">
      <c r="A10" s="3">
        <f>'[1]page 1'!A34</f>
        <v>3</v>
      </c>
      <c r="B10" s="3" t="str">
        <f>'[1]page 1'!B34</f>
        <v>251U0373</v>
      </c>
      <c r="C10" s="48" t="str">
        <f>'[1]page 1'!C34</f>
        <v>CANELA OLIVER PEDRO ALEJANDRO</v>
      </c>
      <c r="D10" s="49"/>
      <c r="E10" s="50"/>
      <c r="F10" s="4">
        <v>90</v>
      </c>
      <c r="G10" s="4">
        <v>90</v>
      </c>
      <c r="H10" s="4">
        <v>91</v>
      </c>
      <c r="I10" s="4">
        <v>76</v>
      </c>
      <c r="J10" s="29">
        <f t="shared" si="0"/>
        <v>86.75</v>
      </c>
      <c r="L10" t="s">
        <v>34</v>
      </c>
    </row>
    <row r="11" spans="1:13" x14ac:dyDescent="0.25">
      <c r="A11" s="3">
        <f>'[1]page 1'!A35</f>
        <v>4</v>
      </c>
      <c r="B11" s="3" t="str">
        <f>'[1]page 1'!B35</f>
        <v>251U0374</v>
      </c>
      <c r="C11" s="48" t="str">
        <f>'[1]page 1'!C35</f>
        <v>CASTILLO ALARCÓN ABEL LIBRADO</v>
      </c>
      <c r="D11" s="49"/>
      <c r="E11" s="50"/>
      <c r="F11" s="4">
        <v>70</v>
      </c>
      <c r="G11" s="4">
        <v>90</v>
      </c>
      <c r="H11" s="4">
        <v>70</v>
      </c>
      <c r="I11" s="4">
        <v>75</v>
      </c>
      <c r="J11" s="29">
        <f t="shared" si="0"/>
        <v>76.25</v>
      </c>
    </row>
    <row r="12" spans="1:13" x14ac:dyDescent="0.25">
      <c r="A12" s="3">
        <f>'[1]page 1'!A36</f>
        <v>5</v>
      </c>
      <c r="B12" s="3" t="str">
        <f>'[1]page 1'!B36</f>
        <v>251U0376</v>
      </c>
      <c r="C12" s="48" t="str">
        <f>'[1]page 1'!C36</f>
        <v>CHIGO HERNÁNDEZ BERNARDO ANTONIO</v>
      </c>
      <c r="D12" s="49"/>
      <c r="E12" s="50"/>
      <c r="F12" s="4">
        <v>70</v>
      </c>
      <c r="G12" s="4">
        <v>75</v>
      </c>
      <c r="H12" s="4">
        <v>73</v>
      </c>
      <c r="I12" s="4">
        <v>71</v>
      </c>
      <c r="J12" s="29">
        <f t="shared" si="0"/>
        <v>72.25</v>
      </c>
    </row>
    <row r="13" spans="1:13" x14ac:dyDescent="0.25">
      <c r="A13" s="3">
        <f>'[1]page 1'!A37</f>
        <v>6</v>
      </c>
      <c r="B13" s="3" t="str">
        <f>'[1]page 1'!B37</f>
        <v>251U0378</v>
      </c>
      <c r="C13" s="48" t="str">
        <f>'[1]page 1'!C37</f>
        <v>CHIGUIL SACAMITZIN ALEXIS ANTONIO</v>
      </c>
      <c r="D13" s="49"/>
      <c r="E13" s="50"/>
      <c r="F13" s="22">
        <v>70</v>
      </c>
      <c r="G13" s="4">
        <v>90</v>
      </c>
      <c r="H13" s="4">
        <v>72</v>
      </c>
      <c r="I13" s="22">
        <v>70</v>
      </c>
      <c r="J13" s="29">
        <f t="shared" si="0"/>
        <v>75.5</v>
      </c>
    </row>
    <row r="14" spans="1:13" x14ac:dyDescent="0.25">
      <c r="A14" s="3">
        <f>'[1]page 1'!A38</f>
        <v>7</v>
      </c>
      <c r="B14" s="3" t="str">
        <f>'[1]page 1'!B38</f>
        <v>251U0379</v>
      </c>
      <c r="C14" s="48" t="str">
        <f>'[1]page 1'!C38</f>
        <v>CISNEROS MARQUEZ JOKSAN YIREH</v>
      </c>
      <c r="D14" s="49"/>
      <c r="E14" s="50"/>
      <c r="F14" s="4">
        <v>100</v>
      </c>
      <c r="G14" s="4">
        <v>85</v>
      </c>
      <c r="H14" s="4">
        <v>93</v>
      </c>
      <c r="I14" s="4">
        <v>95</v>
      </c>
      <c r="J14" s="29">
        <f t="shared" si="0"/>
        <v>93.25</v>
      </c>
    </row>
    <row r="15" spans="1:13" x14ac:dyDescent="0.25">
      <c r="A15" s="3">
        <f>'[1]page 1'!A39</f>
        <v>8</v>
      </c>
      <c r="B15" s="3" t="str">
        <f>'[1]page 1'!B39</f>
        <v>251U0583</v>
      </c>
      <c r="C15" s="48" t="str">
        <f>'[1]page 1'!C39</f>
        <v>CORTEZ CHIGO JOSE MANUEL</v>
      </c>
      <c r="D15" s="49"/>
      <c r="E15" s="50"/>
      <c r="F15" s="4">
        <v>70</v>
      </c>
      <c r="G15" s="4">
        <v>75</v>
      </c>
      <c r="H15" s="22">
        <v>70</v>
      </c>
      <c r="I15" s="22">
        <v>70</v>
      </c>
      <c r="J15" s="33">
        <f t="shared" si="0"/>
        <v>71.25</v>
      </c>
    </row>
    <row r="16" spans="1:13" x14ac:dyDescent="0.25">
      <c r="A16" s="3">
        <f>'[1]page 1'!A40</f>
        <v>9</v>
      </c>
      <c r="B16" s="3" t="str">
        <f>'[1]page 1'!B40</f>
        <v>251U0380</v>
      </c>
      <c r="C16" s="48" t="str">
        <f>'[1]page 1'!C40</f>
        <v>COSME MALAGA KAREN YAZARETH</v>
      </c>
      <c r="D16" s="49"/>
      <c r="E16" s="50"/>
      <c r="F16" s="4">
        <v>84</v>
      </c>
      <c r="G16" s="4">
        <v>95</v>
      </c>
      <c r="H16" s="4">
        <v>94</v>
      </c>
      <c r="I16" s="4">
        <v>77</v>
      </c>
      <c r="J16" s="29">
        <f t="shared" si="0"/>
        <v>87.5</v>
      </c>
    </row>
    <row r="17" spans="1:10" x14ac:dyDescent="0.25">
      <c r="A17" s="3">
        <f>'[1]page 1'!A41</f>
        <v>10</v>
      </c>
      <c r="B17" s="3" t="str">
        <f>'[1]page 1'!B41</f>
        <v>251U0382</v>
      </c>
      <c r="C17" s="48" t="str">
        <f>'[1]page 1'!C41</f>
        <v>DECEANO MADRIGAL MARISOL</v>
      </c>
      <c r="D17" s="49"/>
      <c r="E17" s="50"/>
      <c r="F17" s="4">
        <v>95</v>
      </c>
      <c r="G17" s="4">
        <v>98</v>
      </c>
      <c r="H17" s="4">
        <v>98</v>
      </c>
      <c r="I17" s="4">
        <v>82</v>
      </c>
      <c r="J17" s="29">
        <f t="shared" si="0"/>
        <v>93.25</v>
      </c>
    </row>
    <row r="18" spans="1:10" x14ac:dyDescent="0.25">
      <c r="A18" s="3">
        <f>'[1]page 1'!A42</f>
        <v>11</v>
      </c>
      <c r="B18" s="3" t="str">
        <f>'[1]page 1'!B42</f>
        <v>251U0384</v>
      </c>
      <c r="C18" s="48" t="str">
        <f>'[1]page 1'!C42</f>
        <v>GALLARDO MENDOZA JORGE JAVIER</v>
      </c>
      <c r="D18" s="49"/>
      <c r="E18" s="50"/>
      <c r="F18" s="4">
        <v>87</v>
      </c>
      <c r="G18" s="4">
        <v>95</v>
      </c>
      <c r="H18" s="4">
        <v>85</v>
      </c>
      <c r="I18" s="4">
        <v>79</v>
      </c>
      <c r="J18" s="29">
        <f t="shared" si="0"/>
        <v>86.5</v>
      </c>
    </row>
    <row r="19" spans="1:10" x14ac:dyDescent="0.25">
      <c r="A19" s="3">
        <f>'[1]page 1'!A43</f>
        <v>12</v>
      </c>
      <c r="B19" s="3" t="str">
        <f>'[1]page 1'!B43</f>
        <v>251U0385</v>
      </c>
      <c r="C19" s="48" t="str">
        <f>'[1]page 1'!C43</f>
        <v>GARCIA FISCAL YUREM DE JESUS</v>
      </c>
      <c r="D19" s="49"/>
      <c r="E19" s="50"/>
      <c r="F19" s="22">
        <v>70</v>
      </c>
      <c r="G19" s="4">
        <v>70</v>
      </c>
      <c r="H19" s="4">
        <v>89</v>
      </c>
      <c r="I19" s="4">
        <v>70</v>
      </c>
      <c r="J19" s="29">
        <f t="shared" si="0"/>
        <v>74.75</v>
      </c>
    </row>
    <row r="20" spans="1:10" x14ac:dyDescent="0.25">
      <c r="A20" s="3">
        <f>'[1]page 1'!A44</f>
        <v>13</v>
      </c>
      <c r="B20" s="3" t="str">
        <f>'[1]page 1'!B44</f>
        <v>251U0388</v>
      </c>
      <c r="C20" s="48" t="str">
        <f>'[1]page 1'!C44</f>
        <v>GONZALEZ GOMEZ ANGEL ALFREDO</v>
      </c>
      <c r="D20" s="49"/>
      <c r="E20" s="50"/>
      <c r="F20" s="4">
        <v>91</v>
      </c>
      <c r="G20" s="4">
        <v>90</v>
      </c>
      <c r="H20" s="4">
        <v>91</v>
      </c>
      <c r="I20" s="4">
        <v>93</v>
      </c>
      <c r="J20" s="29">
        <f t="shared" si="0"/>
        <v>91.25</v>
      </c>
    </row>
    <row r="21" spans="1:10" x14ac:dyDescent="0.25">
      <c r="A21" s="3">
        <f>'[1]page 1'!A45</f>
        <v>14</v>
      </c>
      <c r="B21" s="3" t="str">
        <f>'[1]page 1'!B45</f>
        <v>251U0352</v>
      </c>
      <c r="C21" s="48" t="str">
        <f>'[1]page 1'!C45</f>
        <v>LUCHO BLAS DIEGO ANDRE</v>
      </c>
      <c r="D21" s="49"/>
      <c r="E21" s="50"/>
      <c r="F21" s="4">
        <v>90</v>
      </c>
      <c r="G21" s="4">
        <v>80</v>
      </c>
      <c r="H21" s="4">
        <v>95</v>
      </c>
      <c r="I21" s="4">
        <v>76</v>
      </c>
      <c r="J21" s="29">
        <f t="shared" si="0"/>
        <v>85.25</v>
      </c>
    </row>
    <row r="22" spans="1:10" x14ac:dyDescent="0.25">
      <c r="A22" s="3">
        <f>'[1]page 1'!A46</f>
        <v>15</v>
      </c>
      <c r="B22" s="3" t="str">
        <f>'[1]page 1'!B46</f>
        <v>251U0590</v>
      </c>
      <c r="C22" s="48" t="str">
        <f>'[1]page 1'!C46</f>
        <v>MONGALO PINEDO IAN ISOD</v>
      </c>
      <c r="D22" s="49"/>
      <c r="E22" s="50"/>
      <c r="F22" s="4">
        <v>70</v>
      </c>
      <c r="G22" s="4">
        <v>85</v>
      </c>
      <c r="H22" s="4">
        <v>85</v>
      </c>
      <c r="I22" s="4">
        <v>82</v>
      </c>
      <c r="J22" s="29">
        <f t="shared" si="0"/>
        <v>80.5</v>
      </c>
    </row>
    <row r="23" spans="1:10" x14ac:dyDescent="0.25">
      <c r="A23" s="3">
        <f>'[1]page 1'!A47</f>
        <v>16</v>
      </c>
      <c r="B23" s="3" t="str">
        <f>'[1]page 1'!B47</f>
        <v>251U0392</v>
      </c>
      <c r="C23" s="48" t="str">
        <f>'[1]page 1'!C47</f>
        <v>MONTIEL QUINO GUILLERMO JOSUÉ</v>
      </c>
      <c r="D23" s="49"/>
      <c r="E23" s="50"/>
      <c r="F23" s="4">
        <v>86</v>
      </c>
      <c r="G23" s="4">
        <v>98</v>
      </c>
      <c r="H23" s="4">
        <v>95</v>
      </c>
      <c r="I23" s="4">
        <v>89</v>
      </c>
      <c r="J23" s="29">
        <f t="shared" si="0"/>
        <v>92</v>
      </c>
    </row>
    <row r="24" spans="1:10" ht="15.75" x14ac:dyDescent="0.25">
      <c r="A24" s="3">
        <f>'[1]page 1'!A48</f>
        <v>17</v>
      </c>
      <c r="B24" s="3" t="str">
        <f>'[1]page 1'!B48</f>
        <v>251U0394</v>
      </c>
      <c r="C24" s="42" t="str">
        <f>'[1]page 1'!C48</f>
        <v>NOLASCO DIAZ JOSE DE JESUS</v>
      </c>
      <c r="D24" s="43"/>
      <c r="E24" s="44"/>
      <c r="F24" s="4">
        <v>88</v>
      </c>
      <c r="G24" s="4">
        <v>98</v>
      </c>
      <c r="H24" s="4">
        <v>88</v>
      </c>
      <c r="I24" s="4">
        <v>82</v>
      </c>
      <c r="J24" s="29">
        <f t="shared" si="0"/>
        <v>89</v>
      </c>
    </row>
    <row r="25" spans="1:10" ht="15.75" x14ac:dyDescent="0.25">
      <c r="A25" s="3">
        <f>'[1]page 1'!A49</f>
        <v>18</v>
      </c>
      <c r="B25" s="3" t="str">
        <f>'[1]page 1'!B49</f>
        <v>251U0396</v>
      </c>
      <c r="C25" s="42" t="str">
        <f>'[1]page 1'!C49</f>
        <v>PUCHETA RODRIGUEZ DIEGO DE JESUS</v>
      </c>
      <c r="D25" s="43"/>
      <c r="E25" s="44"/>
      <c r="F25" s="22">
        <v>0</v>
      </c>
      <c r="G25" s="22">
        <v>0</v>
      </c>
      <c r="H25" s="22">
        <v>0</v>
      </c>
      <c r="I25" s="22">
        <v>0</v>
      </c>
      <c r="J25" s="30">
        <f t="shared" si="0"/>
        <v>0</v>
      </c>
    </row>
    <row r="26" spans="1:10" ht="15.75" x14ac:dyDescent="0.25">
      <c r="A26" s="3">
        <f>'[1]page 1'!A50</f>
        <v>19</v>
      </c>
      <c r="B26" s="3" t="str">
        <f>'[1]page 1'!B50</f>
        <v>251U0398</v>
      </c>
      <c r="C26" s="42" t="str">
        <f>'[1]page 1'!C50</f>
        <v>RAMIREZ MORALES TANYA GUADALUPE</v>
      </c>
      <c r="D26" s="43"/>
      <c r="E26" s="44"/>
      <c r="F26" s="4">
        <v>92</v>
      </c>
      <c r="G26" s="4">
        <v>80</v>
      </c>
      <c r="H26" s="4">
        <v>90</v>
      </c>
      <c r="I26" s="4">
        <v>77</v>
      </c>
      <c r="J26" s="29">
        <f t="shared" si="0"/>
        <v>84.75</v>
      </c>
    </row>
    <row r="27" spans="1:10" ht="15.75" x14ac:dyDescent="0.25">
      <c r="A27" s="3">
        <f>'[1]page 1'!A51</f>
        <v>20</v>
      </c>
      <c r="B27" s="3" t="str">
        <f>'[1]page 1'!B51</f>
        <v>251U0400</v>
      </c>
      <c r="C27" s="42" t="str">
        <f>'[1]page 1'!C51</f>
        <v>ROJAS CARRASCO JESUS ALBERTO</v>
      </c>
      <c r="D27" s="43"/>
      <c r="E27" s="44"/>
      <c r="F27" s="4">
        <v>90</v>
      </c>
      <c r="G27" s="4">
        <v>95</v>
      </c>
      <c r="H27" s="4">
        <v>95</v>
      </c>
      <c r="I27" s="4">
        <v>86</v>
      </c>
      <c r="J27" s="29">
        <f>AVERAGE(F27:I27)</f>
        <v>91.5</v>
      </c>
    </row>
    <row r="28" spans="1:10" ht="15.75" x14ac:dyDescent="0.25">
      <c r="A28" s="3">
        <f>'[1]page 1'!A52</f>
        <v>21</v>
      </c>
      <c r="B28" s="3" t="str">
        <f>'[1]page 1'!B52</f>
        <v>251U0402</v>
      </c>
      <c r="C28" s="42" t="str">
        <f>'[1]page 1'!C52</f>
        <v>SANCHEZ BARRAZA ANGEL DE JESUS</v>
      </c>
      <c r="D28" s="43"/>
      <c r="E28" s="44"/>
      <c r="F28" s="4">
        <v>87</v>
      </c>
      <c r="G28" s="22">
        <v>80</v>
      </c>
      <c r="H28" s="4">
        <v>95</v>
      </c>
      <c r="I28" s="4">
        <v>81</v>
      </c>
      <c r="J28" s="29">
        <f t="shared" si="0"/>
        <v>85.75</v>
      </c>
    </row>
    <row r="29" spans="1:10" ht="15.75" x14ac:dyDescent="0.25">
      <c r="A29" s="3">
        <f>'[1]page 1'!A53</f>
        <v>22</v>
      </c>
      <c r="B29" s="3" t="str">
        <f>'[1]page 1'!B53</f>
        <v>251U0403</v>
      </c>
      <c r="C29" s="42" t="str">
        <f>'[1]page 1'!C53</f>
        <v>SEBA MARCIAL JOSÉ ANGEL</v>
      </c>
      <c r="D29" s="43"/>
      <c r="E29" s="44"/>
      <c r="F29" s="22">
        <v>0</v>
      </c>
      <c r="G29" s="22">
        <v>0</v>
      </c>
      <c r="H29" s="22">
        <v>0</v>
      </c>
      <c r="I29" s="22">
        <v>0</v>
      </c>
      <c r="J29" s="30">
        <f t="shared" si="0"/>
        <v>0</v>
      </c>
    </row>
    <row r="30" spans="1:10" ht="15.75" x14ac:dyDescent="0.25">
      <c r="A30" s="3">
        <f>'[1]page 1'!A54</f>
        <v>23</v>
      </c>
      <c r="B30" s="3" t="str">
        <f>'[1]page 1'!B54</f>
        <v>251U0407</v>
      </c>
      <c r="C30" s="42" t="str">
        <f>'[1]page 1'!C54</f>
        <v>TON VILLASECA BRAYAN ALAIN</v>
      </c>
      <c r="D30" s="43"/>
      <c r="E30" s="44"/>
      <c r="F30" s="4">
        <v>74</v>
      </c>
      <c r="G30" s="4">
        <v>85</v>
      </c>
      <c r="H30" s="4">
        <v>70</v>
      </c>
      <c r="I30" s="4">
        <v>76</v>
      </c>
      <c r="J30" s="29">
        <f t="shared" si="0"/>
        <v>76.25</v>
      </c>
    </row>
    <row r="31" spans="1:10" ht="15.75" x14ac:dyDescent="0.25">
      <c r="A31" s="3">
        <f>'[1]page 1'!A55</f>
        <v>24</v>
      </c>
      <c r="B31" s="3" t="str">
        <f>'[1]page 1'!B55</f>
        <v>251U0408</v>
      </c>
      <c r="C31" s="42" t="str">
        <f>'[1]page 1'!C55</f>
        <v>TORRES MOLINA JAVIER</v>
      </c>
      <c r="D31" s="43"/>
      <c r="E31" s="44"/>
      <c r="F31" s="4">
        <v>77</v>
      </c>
      <c r="G31" s="4">
        <v>85</v>
      </c>
      <c r="H31" s="4">
        <v>83</v>
      </c>
      <c r="I31" s="4">
        <v>70</v>
      </c>
      <c r="J31" s="29">
        <f t="shared" si="0"/>
        <v>78.75</v>
      </c>
    </row>
    <row r="32" spans="1:10" ht="15.75" x14ac:dyDescent="0.25">
      <c r="A32" s="3">
        <f>'[1]page 1'!A56</f>
        <v>25</v>
      </c>
      <c r="B32" s="3" t="str">
        <f>'[1]page 1'!B56</f>
        <v>251U0409</v>
      </c>
      <c r="C32" s="42" t="str">
        <f>'[1]page 1'!C56</f>
        <v>TOTO MESTA OSVALDO DE JESUS</v>
      </c>
      <c r="D32" s="43"/>
      <c r="E32" s="44"/>
      <c r="F32" s="4">
        <v>100</v>
      </c>
      <c r="G32" s="4">
        <v>98</v>
      </c>
      <c r="H32" s="4">
        <v>92</v>
      </c>
      <c r="I32" s="4">
        <v>97</v>
      </c>
      <c r="J32" s="29">
        <f t="shared" si="0"/>
        <v>96.75</v>
      </c>
    </row>
    <row r="33" spans="1:10" ht="15.75" x14ac:dyDescent="0.25">
      <c r="A33" s="3">
        <f>'[1]page 1'!A57</f>
        <v>26</v>
      </c>
      <c r="B33" s="3" t="str">
        <f>'[1]page 1'!B57</f>
        <v>251U0415</v>
      </c>
      <c r="C33" s="42" t="str">
        <f>'[1]page 1'!C57</f>
        <v>VILLEGAS MARTINEZ MARIO</v>
      </c>
      <c r="D33" s="43"/>
      <c r="E33" s="44"/>
      <c r="F33" s="4">
        <v>100</v>
      </c>
      <c r="G33" s="4">
        <v>85</v>
      </c>
      <c r="H33" s="4">
        <v>89</v>
      </c>
      <c r="I33" s="4">
        <v>94</v>
      </c>
      <c r="J33" s="29">
        <f t="shared" si="0"/>
        <v>92</v>
      </c>
    </row>
    <row r="34" spans="1:10" ht="15.75" x14ac:dyDescent="0.25">
      <c r="A34" s="3">
        <f>'[1]page 1'!A58</f>
        <v>27</v>
      </c>
      <c r="B34" s="3" t="str">
        <f>'[1]page 1'!B58</f>
        <v>251U0416</v>
      </c>
      <c r="C34" s="42" t="str">
        <f>'[1]page 1'!C58</f>
        <v>XOLO CHIBAMBA FELIX</v>
      </c>
      <c r="D34" s="43"/>
      <c r="E34" s="44"/>
      <c r="F34" s="4">
        <v>72</v>
      </c>
      <c r="G34" s="4">
        <v>85</v>
      </c>
      <c r="H34" s="4">
        <v>89</v>
      </c>
      <c r="I34" s="4">
        <v>71</v>
      </c>
      <c r="J34" s="29">
        <f t="shared" si="0"/>
        <v>79.25</v>
      </c>
    </row>
    <row r="35" spans="1:10" ht="15.75" x14ac:dyDescent="0.25">
      <c r="A35" s="3">
        <f>'[1]page 1'!A59</f>
        <v>28</v>
      </c>
      <c r="B35" s="3" t="str">
        <f>'[1]page 1'!B59</f>
        <v>251U0417</v>
      </c>
      <c r="C35" s="42" t="str">
        <f>'[1]page 1'!C59</f>
        <v>ZAMORANO VERGARA JOSUE GENARO</v>
      </c>
      <c r="D35" s="43"/>
      <c r="E35" s="44"/>
      <c r="F35" s="4">
        <v>95</v>
      </c>
      <c r="G35" s="4">
        <v>90</v>
      </c>
      <c r="H35" s="4">
        <v>94</v>
      </c>
      <c r="I35" s="4">
        <v>92</v>
      </c>
      <c r="J35" s="29">
        <f t="shared" si="0"/>
        <v>92.75</v>
      </c>
    </row>
    <row r="36" spans="1:10" ht="15.75" x14ac:dyDescent="0.25">
      <c r="A36" s="3"/>
      <c r="B36" s="3"/>
      <c r="C36" s="42" t="s">
        <v>33</v>
      </c>
      <c r="D36" s="43"/>
      <c r="E36" s="44"/>
      <c r="F36" s="25">
        <f>AVERAGE(F8:F35)</f>
        <v>74.607142857142861</v>
      </c>
      <c r="G36" s="25">
        <f>AVERAGE(G8:G35)</f>
        <v>77.928571428571431</v>
      </c>
      <c r="H36" s="25">
        <f t="shared" ref="H36:J36" si="1">AVERAGE(H8:H35)</f>
        <v>77.821428571428569</v>
      </c>
      <c r="I36" s="25">
        <f t="shared" si="1"/>
        <v>72.071428571428569</v>
      </c>
      <c r="J36" s="25">
        <f t="shared" si="1"/>
        <v>75.607142857142861</v>
      </c>
    </row>
    <row r="37" spans="1:10" ht="15.75" x14ac:dyDescent="0.25">
      <c r="A37" s="14"/>
      <c r="B37" s="11"/>
      <c r="C37" s="15"/>
      <c r="D37" s="16"/>
      <c r="E37" s="17"/>
      <c r="F37" s="4"/>
      <c r="G37" s="4"/>
      <c r="H37" s="4"/>
      <c r="I37" s="4"/>
      <c r="J37" s="12"/>
    </row>
    <row r="38" spans="1:10" ht="15.75" x14ac:dyDescent="0.25">
      <c r="A38" s="14"/>
      <c r="B38" s="11"/>
      <c r="C38" s="15"/>
      <c r="D38" s="16"/>
      <c r="E38" s="17"/>
      <c r="F38" s="4"/>
      <c r="G38" s="4"/>
      <c r="H38" s="4"/>
      <c r="I38" s="4"/>
      <c r="J38" s="12"/>
    </row>
    <row r="39" spans="1:10" ht="15.75" x14ac:dyDescent="0.25">
      <c r="A39" s="14"/>
      <c r="B39" s="11"/>
      <c r="C39" s="15"/>
      <c r="D39" s="16"/>
      <c r="E39" s="17"/>
      <c r="F39" s="4"/>
      <c r="G39" s="4"/>
      <c r="H39" s="4"/>
      <c r="I39" s="4"/>
      <c r="J39" s="12"/>
    </row>
    <row r="40" spans="1:10" ht="15.75" x14ac:dyDescent="0.25">
      <c r="A40" s="14"/>
      <c r="B40" s="11"/>
      <c r="C40" s="15"/>
      <c r="D40" s="16"/>
      <c r="E40" s="17"/>
      <c r="F40" s="4"/>
      <c r="G40" s="4"/>
      <c r="H40" s="4"/>
      <c r="I40" s="4"/>
      <c r="J40" s="12"/>
    </row>
    <row r="41" spans="1:10" x14ac:dyDescent="0.25">
      <c r="B41" s="51"/>
      <c r="C41" s="51"/>
      <c r="D41" s="1"/>
      <c r="E41" s="7" t="s">
        <v>13</v>
      </c>
      <c r="F41" s="6">
        <f>COUNTIF(F8:F35,"&gt;=70")</f>
        <v>25</v>
      </c>
      <c r="G41" s="6">
        <v>24</v>
      </c>
      <c r="H41" s="6">
        <v>25</v>
      </c>
      <c r="I41" s="6">
        <v>25</v>
      </c>
      <c r="J41" s="10">
        <v>25</v>
      </c>
    </row>
    <row r="42" spans="1:10" x14ac:dyDescent="0.25">
      <c r="B42" s="40"/>
      <c r="C42" s="40"/>
      <c r="D42" s="5"/>
      <c r="E42" s="7" t="s">
        <v>14</v>
      </c>
      <c r="F42" s="7">
        <f>COUNTIF(F8:F35,"&lt;70")</f>
        <v>3</v>
      </c>
      <c r="G42" s="7">
        <v>4</v>
      </c>
      <c r="H42" s="7">
        <v>3</v>
      </c>
      <c r="I42" s="7">
        <v>3</v>
      </c>
      <c r="J42" s="7">
        <v>3</v>
      </c>
    </row>
    <row r="43" spans="1:10" x14ac:dyDescent="0.25">
      <c r="B43" s="40"/>
      <c r="C43" s="40"/>
      <c r="D43" s="40"/>
      <c r="E43" s="7" t="s">
        <v>15</v>
      </c>
      <c r="F43" s="7">
        <f>COUNT(F8:F35)</f>
        <v>28</v>
      </c>
      <c r="G43" s="7">
        <v>28</v>
      </c>
      <c r="H43" s="7">
        <v>28</v>
      </c>
      <c r="I43" s="7">
        <v>28</v>
      </c>
      <c r="J43" s="7">
        <v>28</v>
      </c>
    </row>
    <row r="44" spans="1:10" x14ac:dyDescent="0.25">
      <c r="B44" s="40"/>
      <c r="C44" s="40"/>
      <c r="D44" s="1"/>
      <c r="E44" s="18" t="s">
        <v>18</v>
      </c>
      <c r="F44" s="8">
        <f>F41/F43</f>
        <v>0.8928571428571429</v>
      </c>
      <c r="G44" s="8">
        <f t="shared" ref="G44:J44" si="2">G41/G43</f>
        <v>0.8571428571428571</v>
      </c>
      <c r="H44" s="8">
        <f t="shared" si="2"/>
        <v>0.8928571428571429</v>
      </c>
      <c r="I44" s="8">
        <f t="shared" si="2"/>
        <v>0.8928571428571429</v>
      </c>
      <c r="J44" s="8">
        <f t="shared" si="2"/>
        <v>0.8928571428571429</v>
      </c>
    </row>
    <row r="45" spans="1:10" x14ac:dyDescent="0.25">
      <c r="B45" s="40"/>
      <c r="C45" s="40"/>
      <c r="D45" s="1"/>
      <c r="E45" s="18" t="s">
        <v>19</v>
      </c>
      <c r="F45" s="8">
        <f>F42/F43</f>
        <v>0.10714285714285714</v>
      </c>
      <c r="G45" s="8">
        <v>1</v>
      </c>
      <c r="H45" s="9">
        <v>1</v>
      </c>
      <c r="I45" s="9">
        <v>1</v>
      </c>
      <c r="J45" s="9">
        <v>1</v>
      </c>
    </row>
    <row r="46" spans="1:10" x14ac:dyDescent="0.25">
      <c r="B46" s="40"/>
      <c r="C46" s="40"/>
      <c r="D46" s="5"/>
    </row>
    <row r="47" spans="1:10" x14ac:dyDescent="0.25">
      <c r="B47" s="1"/>
      <c r="C47" s="1"/>
      <c r="D47" s="5"/>
    </row>
    <row r="48" spans="1:10" x14ac:dyDescent="0.25">
      <c r="F48" s="41"/>
      <c r="G48" s="41"/>
      <c r="H48" s="41"/>
      <c r="I48" s="41"/>
    </row>
    <row r="49" spans="6:9" x14ac:dyDescent="0.25">
      <c r="F49" s="52" t="s">
        <v>12</v>
      </c>
      <c r="G49" s="52"/>
      <c r="H49" s="52"/>
      <c r="I49" s="52"/>
    </row>
  </sheetData>
  <mergeCells count="45">
    <mergeCell ref="C21:E21"/>
    <mergeCell ref="C22:E22"/>
    <mergeCell ref="C23:E23"/>
    <mergeCell ref="F49:I4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B42:C42"/>
    <mergeCell ref="B43:D43"/>
    <mergeCell ref="B44:C44"/>
    <mergeCell ref="B45:C45"/>
    <mergeCell ref="B46:C46"/>
    <mergeCell ref="F48:I48"/>
    <mergeCell ref="C35:E35"/>
    <mergeCell ref="C36:E36"/>
    <mergeCell ref="B41:C41"/>
    <mergeCell ref="C34:E34"/>
    <mergeCell ref="C7:E7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9:E29"/>
    <mergeCell ref="C30:E30"/>
    <mergeCell ref="C31:E31"/>
    <mergeCell ref="C32:E32"/>
    <mergeCell ref="C33:E33"/>
    <mergeCell ref="A1:I1"/>
    <mergeCell ref="B2:I2"/>
    <mergeCell ref="C3:D3"/>
    <mergeCell ref="F3:G3"/>
    <mergeCell ref="C5:D5"/>
    <mergeCell ref="E5:F5"/>
    <mergeCell ref="G5:J5"/>
  </mergeCells>
  <phoneticPr fontId="7" type="noConversion"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060-569F-4671-904C-B283C9D29C97}">
  <dimension ref="A1:O49"/>
  <sheetViews>
    <sheetView topLeftCell="B4" zoomScale="106" zoomScaleNormal="106" workbookViewId="0">
      <selection activeCell="J8" sqref="J8"/>
    </sheetView>
  </sheetViews>
  <sheetFormatPr baseColWidth="10" defaultRowHeight="15" x14ac:dyDescent="0.25"/>
  <cols>
    <col min="4" max="4" width="15.28515625" customWidth="1"/>
    <col min="5" max="5" width="16.140625" customWidth="1"/>
    <col min="12" max="12" width="19.85546875" customWidth="1"/>
  </cols>
  <sheetData>
    <row r="1" spans="1:15" ht="15.75" x14ac:dyDescent="0.25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2"/>
    </row>
    <row r="2" spans="1:15" x14ac:dyDescent="0.25">
      <c r="B2" s="37" t="s">
        <v>7</v>
      </c>
      <c r="C2" s="37"/>
      <c r="D2" s="37"/>
      <c r="E2" s="37"/>
      <c r="F2" s="37"/>
      <c r="G2" s="37"/>
      <c r="H2" s="37"/>
      <c r="I2" s="37"/>
      <c r="J2" s="1"/>
    </row>
    <row r="3" spans="1:15" x14ac:dyDescent="0.25">
      <c r="B3" t="s">
        <v>0</v>
      </c>
      <c r="C3" s="38" t="s">
        <v>29</v>
      </c>
      <c r="D3" s="38"/>
      <c r="E3" t="s">
        <v>1</v>
      </c>
      <c r="F3" s="39" t="s">
        <v>25</v>
      </c>
      <c r="G3" s="39"/>
      <c r="I3" t="s">
        <v>23</v>
      </c>
      <c r="J3" s="13">
        <v>46006</v>
      </c>
    </row>
    <row r="5" spans="1:15" x14ac:dyDescent="0.25">
      <c r="B5" t="s">
        <v>2</v>
      </c>
      <c r="C5" s="39" t="s">
        <v>22</v>
      </c>
      <c r="D5" s="39"/>
      <c r="E5" s="40" t="s">
        <v>16</v>
      </c>
      <c r="F5" s="40"/>
      <c r="G5" s="41" t="s">
        <v>20</v>
      </c>
      <c r="H5" s="41"/>
      <c r="I5" s="41"/>
      <c r="J5" s="41"/>
    </row>
    <row r="7" spans="1:15" x14ac:dyDescent="0.25">
      <c r="A7" s="20" t="s">
        <v>3</v>
      </c>
      <c r="B7" s="20" t="s">
        <v>5</v>
      </c>
      <c r="C7" s="45" t="s">
        <v>4</v>
      </c>
      <c r="D7" s="46"/>
      <c r="E7" s="47"/>
      <c r="F7" s="19" t="s">
        <v>6</v>
      </c>
      <c r="G7" s="19" t="s">
        <v>9</v>
      </c>
      <c r="H7" s="19" t="s">
        <v>10</v>
      </c>
      <c r="I7" s="19" t="s">
        <v>11</v>
      </c>
      <c r="J7" s="19" t="s">
        <v>17</v>
      </c>
      <c r="L7" s="21" t="s">
        <v>32</v>
      </c>
      <c r="N7">
        <v>100</v>
      </c>
      <c r="O7">
        <v>26</v>
      </c>
    </row>
    <row r="8" spans="1:15" x14ac:dyDescent="0.25">
      <c r="A8" s="3">
        <f>'[1]page 1'!A3</f>
        <v>1</v>
      </c>
      <c r="B8" s="3" t="str">
        <f>'[1]page 1'!B3</f>
        <v>251U0367</v>
      </c>
      <c r="C8" s="48" t="str">
        <f>'[1]page 1'!C3</f>
        <v>ALCALÁ APARICIO JAIME</v>
      </c>
      <c r="D8" s="49"/>
      <c r="E8" s="50"/>
      <c r="F8" s="4">
        <v>75</v>
      </c>
      <c r="G8" s="4">
        <v>75</v>
      </c>
      <c r="H8" s="4">
        <v>70</v>
      </c>
      <c r="I8" s="31">
        <v>70</v>
      </c>
      <c r="J8" s="29">
        <f>AVERAGE(F8:I8)</f>
        <v>72.5</v>
      </c>
      <c r="L8">
        <v>25</v>
      </c>
      <c r="O8">
        <v>16</v>
      </c>
    </row>
    <row r="9" spans="1:15" x14ac:dyDescent="0.25">
      <c r="A9" s="3">
        <f>'[1]page 1'!A4</f>
        <v>2</v>
      </c>
      <c r="B9" s="3" t="str">
        <f>'[1]page 1'!B4</f>
        <v>251U0368</v>
      </c>
      <c r="C9" s="48" t="str">
        <f>'[1]page 1'!C4</f>
        <v>AMBROS CUIXTLAN GUSTAVO GAEL</v>
      </c>
      <c r="D9" s="49"/>
      <c r="E9" s="50"/>
      <c r="F9" s="4">
        <v>71</v>
      </c>
      <c r="G9" s="22">
        <v>70</v>
      </c>
      <c r="H9" s="4">
        <v>80</v>
      </c>
      <c r="I9" s="22">
        <v>70</v>
      </c>
      <c r="J9" s="29">
        <f t="shared" ref="J9:J33" si="0">AVERAGE(F9:I9)</f>
        <v>72.75</v>
      </c>
      <c r="L9">
        <v>21</v>
      </c>
      <c r="O9">
        <v>62</v>
      </c>
    </row>
    <row r="10" spans="1:15" x14ac:dyDescent="0.25">
      <c r="A10" s="3">
        <f>'[1]page 1'!A5</f>
        <v>3</v>
      </c>
      <c r="B10" s="3" t="str">
        <f>'[1]page 1'!B5</f>
        <v>251U0369</v>
      </c>
      <c r="C10" s="48" t="str">
        <f>'[1]page 1'!C5</f>
        <v>AMBROS MALAGA GERARDO</v>
      </c>
      <c r="D10" s="49"/>
      <c r="E10" s="50"/>
      <c r="F10" s="4">
        <v>70</v>
      </c>
      <c r="G10" s="4">
        <v>70</v>
      </c>
      <c r="H10" s="22">
        <v>70</v>
      </c>
      <c r="I10" s="22">
        <v>70</v>
      </c>
      <c r="J10" s="29">
        <f t="shared" si="0"/>
        <v>70</v>
      </c>
      <c r="L10">
        <v>7</v>
      </c>
    </row>
    <row r="11" spans="1:15" x14ac:dyDescent="0.25">
      <c r="A11" s="3">
        <f>'[1]page 1'!A6</f>
        <v>4</v>
      </c>
      <c r="B11" s="3" t="str">
        <f>'[1]page 1'!B6</f>
        <v>251U0371</v>
      </c>
      <c r="C11" s="48" t="str">
        <f>'[1]page 1'!C6</f>
        <v>BAXIN MARTÍNEZ ANGEL ARTURO</v>
      </c>
      <c r="D11" s="49"/>
      <c r="E11" s="50"/>
      <c r="F11" s="31">
        <v>70</v>
      </c>
      <c r="G11" s="4">
        <v>90</v>
      </c>
      <c r="H11" s="22">
        <v>70</v>
      </c>
      <c r="I11" s="4">
        <v>80</v>
      </c>
      <c r="J11" s="29">
        <f t="shared" si="0"/>
        <v>77.5</v>
      </c>
      <c r="L11">
        <v>5</v>
      </c>
    </row>
    <row r="12" spans="1:15" x14ac:dyDescent="0.25">
      <c r="A12" s="3">
        <f>'[1]page 1'!A7</f>
        <v>5</v>
      </c>
      <c r="B12" s="3" t="str">
        <f>'[1]page 1'!B7</f>
        <v>251U0375</v>
      </c>
      <c r="C12" s="48" t="str">
        <f>'[1]page 1'!C7</f>
        <v>CHAGALA CORTES ADONAI</v>
      </c>
      <c r="D12" s="49"/>
      <c r="E12" s="50"/>
      <c r="F12" s="4">
        <v>90</v>
      </c>
      <c r="G12" s="4">
        <v>88</v>
      </c>
      <c r="H12" s="4">
        <v>70</v>
      </c>
      <c r="I12" s="4">
        <v>95</v>
      </c>
      <c r="J12" s="29">
        <f t="shared" si="0"/>
        <v>85.75</v>
      </c>
      <c r="L12">
        <v>36</v>
      </c>
    </row>
    <row r="13" spans="1:15" x14ac:dyDescent="0.25">
      <c r="A13" s="3">
        <f>'[1]page 1'!A8</f>
        <v>6</v>
      </c>
      <c r="B13" s="3" t="str">
        <f>'[1]page 1'!B8</f>
        <v>251U0377</v>
      </c>
      <c r="C13" s="48" t="str">
        <f>'[1]page 1'!C8</f>
        <v>CHIGO VELASCO VALENTIN</v>
      </c>
      <c r="D13" s="49"/>
      <c r="E13" s="50"/>
      <c r="F13" s="22">
        <v>70</v>
      </c>
      <c r="G13" s="4">
        <v>73</v>
      </c>
      <c r="H13" s="22">
        <v>70</v>
      </c>
      <c r="I13" s="22">
        <v>70</v>
      </c>
      <c r="J13" s="29">
        <f t="shared" si="0"/>
        <v>70.75</v>
      </c>
      <c r="L13">
        <v>10</v>
      </c>
    </row>
    <row r="14" spans="1:15" x14ac:dyDescent="0.25">
      <c r="A14" s="3">
        <f>'[1]page 1'!A9</f>
        <v>7</v>
      </c>
      <c r="B14" s="3" t="str">
        <f>'[1]page 1'!B9</f>
        <v>251U0381</v>
      </c>
      <c r="C14" s="48" t="str">
        <f>'[1]page 1'!C9</f>
        <v>CRUZ GONZÁLEZ KEVIN</v>
      </c>
      <c r="D14" s="49"/>
      <c r="E14" s="50"/>
      <c r="F14" s="4">
        <v>80</v>
      </c>
      <c r="G14" s="22">
        <v>0</v>
      </c>
      <c r="H14" s="22">
        <v>0</v>
      </c>
      <c r="I14" s="22">
        <v>0</v>
      </c>
      <c r="J14" s="30">
        <f t="shared" si="0"/>
        <v>20</v>
      </c>
      <c r="L14">
        <v>26</v>
      </c>
    </row>
    <row r="15" spans="1:15" x14ac:dyDescent="0.25">
      <c r="A15" s="3">
        <f>'[1]page 1'!A10</f>
        <v>8</v>
      </c>
      <c r="B15" s="3" t="str">
        <f>'[1]page 1'!B10</f>
        <v>251U0383</v>
      </c>
      <c r="C15" s="48" t="str">
        <f>'[1]page 1'!C10</f>
        <v>DOMINGUEZ ZURITA IAN YOEL</v>
      </c>
      <c r="D15" s="49"/>
      <c r="E15" s="50"/>
      <c r="F15" s="23">
        <v>0</v>
      </c>
      <c r="G15" s="4">
        <v>81</v>
      </c>
      <c r="H15" s="22">
        <v>0</v>
      </c>
      <c r="I15" s="22">
        <v>0</v>
      </c>
      <c r="J15" s="30">
        <f t="shared" si="0"/>
        <v>20.25</v>
      </c>
      <c r="L15">
        <v>24</v>
      </c>
    </row>
    <row r="16" spans="1:15" x14ac:dyDescent="0.25">
      <c r="A16" s="3">
        <f>'[1]page 1'!A11</f>
        <v>9</v>
      </c>
      <c r="B16" s="3" t="str">
        <f>'[1]page 1'!B11</f>
        <v>251U0386</v>
      </c>
      <c r="C16" s="48" t="str">
        <f>'[1]page 1'!C11</f>
        <v>GARCIA GASPAR SERGIO</v>
      </c>
      <c r="D16" s="49"/>
      <c r="E16" s="50"/>
      <c r="F16" s="4">
        <v>74</v>
      </c>
      <c r="G16" s="4">
        <v>90</v>
      </c>
      <c r="H16" s="4">
        <v>86</v>
      </c>
      <c r="I16" s="4">
        <v>70</v>
      </c>
      <c r="J16" s="29">
        <f t="shared" si="0"/>
        <v>80</v>
      </c>
      <c r="L16">
        <v>24</v>
      </c>
    </row>
    <row r="17" spans="1:12" x14ac:dyDescent="0.25">
      <c r="A17" s="3">
        <f>'[1]page 1'!A12</f>
        <v>10</v>
      </c>
      <c r="B17" s="3" t="str">
        <f>'[1]page 1'!B12</f>
        <v>251U0387</v>
      </c>
      <c r="C17" s="48" t="str">
        <f>'[1]page 1'!C12</f>
        <v>GARCIA LEAL SERGIO URIEL</v>
      </c>
      <c r="D17" s="49"/>
      <c r="E17" s="50"/>
      <c r="F17" s="4">
        <v>80</v>
      </c>
      <c r="G17" s="4">
        <v>80</v>
      </c>
      <c r="H17" s="22">
        <v>70</v>
      </c>
      <c r="I17" s="4">
        <v>70</v>
      </c>
      <c r="J17" s="29">
        <f t="shared" si="0"/>
        <v>75</v>
      </c>
      <c r="L17">
        <v>30</v>
      </c>
    </row>
    <row r="18" spans="1:12" x14ac:dyDescent="0.25">
      <c r="A18" s="3">
        <f>'[1]page 1'!A13</f>
        <v>11</v>
      </c>
      <c r="B18" s="3" t="str">
        <f>'[1]page 1'!B13</f>
        <v>251U0389</v>
      </c>
      <c r="C18" s="48" t="str">
        <f>'[1]page 1'!C13</f>
        <v>JARA POLITO GEOVANNI DE JESÚS</v>
      </c>
      <c r="D18" s="49"/>
      <c r="E18" s="50"/>
      <c r="F18" s="4">
        <v>70</v>
      </c>
      <c r="G18" s="4">
        <v>75</v>
      </c>
      <c r="H18" s="22">
        <v>70</v>
      </c>
      <c r="I18" s="4">
        <v>80</v>
      </c>
      <c r="J18" s="29">
        <f t="shared" si="0"/>
        <v>73.75</v>
      </c>
      <c r="L18">
        <v>16</v>
      </c>
    </row>
    <row r="19" spans="1:12" x14ac:dyDescent="0.25">
      <c r="A19" s="3">
        <f>'[1]page 1'!A14</f>
        <v>12</v>
      </c>
      <c r="B19" s="3" t="str">
        <f>'[1]page 1'!B14</f>
        <v>251U0567</v>
      </c>
      <c r="C19" s="48" t="str">
        <f>'[1]page 1'!C14</f>
        <v>MALAGA TEPOX LUIS ADOLFO</v>
      </c>
      <c r="D19" s="49"/>
      <c r="E19" s="50"/>
      <c r="F19" s="23">
        <v>0</v>
      </c>
      <c r="G19" s="22">
        <v>0</v>
      </c>
      <c r="H19" s="22">
        <v>0</v>
      </c>
      <c r="I19" s="22">
        <v>0</v>
      </c>
      <c r="J19" s="30">
        <f t="shared" si="0"/>
        <v>0</v>
      </c>
      <c r="L19">
        <v>6</v>
      </c>
    </row>
    <row r="20" spans="1:12" x14ac:dyDescent="0.25">
      <c r="A20" s="3">
        <f>'[1]page 1'!A15</f>
        <v>13</v>
      </c>
      <c r="B20" s="3" t="str">
        <f>'[1]page 1'!B15</f>
        <v>251U0390</v>
      </c>
      <c r="C20" s="48" t="str">
        <f>'[1]page 1'!C15</f>
        <v>MARTINEZ AZCANIO VICENTE DE JESUS</v>
      </c>
      <c r="D20" s="49"/>
      <c r="E20" s="50"/>
      <c r="F20" s="4">
        <v>72</v>
      </c>
      <c r="G20" s="4">
        <v>100</v>
      </c>
      <c r="H20" s="22">
        <v>70</v>
      </c>
      <c r="I20" s="22">
        <v>70</v>
      </c>
      <c r="J20" s="29">
        <f t="shared" si="0"/>
        <v>78</v>
      </c>
      <c r="L20">
        <v>22</v>
      </c>
    </row>
    <row r="21" spans="1:12" x14ac:dyDescent="0.25">
      <c r="A21" s="3">
        <f>'[1]page 1'!A16</f>
        <v>14</v>
      </c>
      <c r="B21" s="3" t="str">
        <f>'[1]page 1'!B16</f>
        <v>251U0391</v>
      </c>
      <c r="C21" s="48" t="str">
        <f>'[1]page 1'!C16</f>
        <v>MEDINA ROSALES LUIS MARIO</v>
      </c>
      <c r="D21" s="49"/>
      <c r="E21" s="50"/>
      <c r="F21" s="4">
        <v>70</v>
      </c>
      <c r="G21" s="4">
        <v>75</v>
      </c>
      <c r="H21" s="22">
        <v>70</v>
      </c>
      <c r="I21" s="22">
        <v>70</v>
      </c>
      <c r="J21" s="29">
        <f t="shared" si="0"/>
        <v>71.25</v>
      </c>
      <c r="L21">
        <v>17</v>
      </c>
    </row>
    <row r="22" spans="1:12" x14ac:dyDescent="0.25">
      <c r="A22" s="3">
        <f>'[1]page 1'!A17</f>
        <v>15</v>
      </c>
      <c r="B22" s="3" t="str">
        <f>'[1]page 1'!B17</f>
        <v>251U0393</v>
      </c>
      <c r="C22" s="48" t="str">
        <f>'[1]page 1'!C17</f>
        <v>MUÑOZ CHIGO ABEL ALEJANDRO</v>
      </c>
      <c r="D22" s="49"/>
      <c r="E22" s="50"/>
      <c r="F22" s="4">
        <v>70</v>
      </c>
      <c r="G22" s="4">
        <v>70</v>
      </c>
      <c r="H22" s="4">
        <v>72</v>
      </c>
      <c r="I22" s="22">
        <v>70</v>
      </c>
      <c r="J22" s="29">
        <f t="shared" si="0"/>
        <v>70.5</v>
      </c>
      <c r="L22">
        <v>10</v>
      </c>
    </row>
    <row r="23" spans="1:12" x14ac:dyDescent="0.25">
      <c r="A23" s="3">
        <f>'[1]page 1'!A18</f>
        <v>16</v>
      </c>
      <c r="B23" s="3" t="str">
        <f>'[1]page 1'!B18</f>
        <v>251U0395</v>
      </c>
      <c r="C23" s="48" t="str">
        <f>'[1]page 1'!C18</f>
        <v>POLITO SEBA CRISTIAN PAULINO</v>
      </c>
      <c r="D23" s="49"/>
      <c r="E23" s="50"/>
      <c r="F23" s="4">
        <v>73</v>
      </c>
      <c r="G23" s="4">
        <v>78</v>
      </c>
      <c r="H23" s="22">
        <v>70</v>
      </c>
      <c r="I23" s="4">
        <v>70</v>
      </c>
      <c r="J23" s="29">
        <f t="shared" si="0"/>
        <v>72.75</v>
      </c>
      <c r="L23">
        <v>23</v>
      </c>
    </row>
    <row r="24" spans="1:12" ht="15.75" x14ac:dyDescent="0.25">
      <c r="A24" s="3">
        <f>'[1]page 1'!A19</f>
        <v>17</v>
      </c>
      <c r="B24" s="3" t="str">
        <f>'[1]page 1'!B19</f>
        <v>251U0399</v>
      </c>
      <c r="C24" s="42" t="str">
        <f>'[1]page 1'!C19</f>
        <v>REYES TEPOX PABLO</v>
      </c>
      <c r="D24" s="43"/>
      <c r="E24" s="44"/>
      <c r="F24" s="22">
        <v>0</v>
      </c>
      <c r="G24" s="22">
        <v>0</v>
      </c>
      <c r="H24" s="22">
        <v>0</v>
      </c>
      <c r="I24" s="22">
        <v>0</v>
      </c>
      <c r="J24" s="30">
        <f t="shared" si="0"/>
        <v>0</v>
      </c>
      <c r="L24">
        <v>0</v>
      </c>
    </row>
    <row r="25" spans="1:12" ht="15.75" x14ac:dyDescent="0.25">
      <c r="A25" s="3">
        <f>'[1]page 1'!A20</f>
        <v>18</v>
      </c>
      <c r="B25" s="3" t="str">
        <f>'[1]page 1'!B20</f>
        <v>251U0401</v>
      </c>
      <c r="C25" s="42" t="str">
        <f>'[1]page 1'!C20</f>
        <v>ROJAS VIDAL ARTURO ALDAIR</v>
      </c>
      <c r="D25" s="43"/>
      <c r="E25" s="44"/>
      <c r="F25" s="4">
        <v>100</v>
      </c>
      <c r="G25" s="4">
        <v>100</v>
      </c>
      <c r="H25" s="4">
        <v>100</v>
      </c>
      <c r="I25" s="4">
        <v>95</v>
      </c>
      <c r="J25" s="29">
        <f t="shared" si="0"/>
        <v>98.75</v>
      </c>
      <c r="L25">
        <v>44</v>
      </c>
    </row>
    <row r="26" spans="1:12" ht="15.75" x14ac:dyDescent="0.25">
      <c r="A26" s="3">
        <f>'[1]page 1'!A21</f>
        <v>19</v>
      </c>
      <c r="B26" s="3" t="str">
        <f>'[1]page 1'!B21</f>
        <v>251U0404</v>
      </c>
      <c r="C26" s="42" t="str">
        <f>'[1]page 1'!C21</f>
        <v>SEBA TEMICH JOSE MANUEL</v>
      </c>
      <c r="D26" s="43"/>
      <c r="E26" s="44"/>
      <c r="F26" s="22">
        <v>0</v>
      </c>
      <c r="G26" s="22">
        <v>0</v>
      </c>
      <c r="H26" s="22">
        <v>0</v>
      </c>
      <c r="I26" s="22">
        <v>0</v>
      </c>
      <c r="J26" s="30">
        <f t="shared" si="0"/>
        <v>0</v>
      </c>
      <c r="L26">
        <v>20</v>
      </c>
    </row>
    <row r="27" spans="1:12" ht="15.75" x14ac:dyDescent="0.25">
      <c r="A27" s="3">
        <f>'[1]page 1'!A22</f>
        <v>20</v>
      </c>
      <c r="B27" s="3" t="str">
        <f>'[1]page 1'!B22</f>
        <v>251U0405</v>
      </c>
      <c r="C27" s="42" t="str">
        <f>'[1]page 1'!C22</f>
        <v>TEJEDA BARRERA BRYAN</v>
      </c>
      <c r="D27" s="43"/>
      <c r="E27" s="44"/>
      <c r="F27" s="22">
        <v>0</v>
      </c>
      <c r="G27" s="22">
        <v>0</v>
      </c>
      <c r="H27" s="22">
        <v>0</v>
      </c>
      <c r="I27" s="22">
        <v>0</v>
      </c>
      <c r="J27" s="30">
        <f t="shared" si="0"/>
        <v>0</v>
      </c>
      <c r="L27">
        <v>19</v>
      </c>
    </row>
    <row r="28" spans="1:12" ht="15.75" x14ac:dyDescent="0.25">
      <c r="A28" s="3">
        <f>'[1]page 1'!A23</f>
        <v>21</v>
      </c>
      <c r="B28" s="3" t="str">
        <f>'[1]page 1'!B23</f>
        <v>251U0406</v>
      </c>
      <c r="C28" s="42" t="str">
        <f>'[1]page 1'!C23</f>
        <v>TEMICH ANTELE SANTOS</v>
      </c>
      <c r="D28" s="43"/>
      <c r="E28" s="44"/>
      <c r="F28" s="4">
        <v>75</v>
      </c>
      <c r="G28" s="22">
        <v>0</v>
      </c>
      <c r="H28" s="22">
        <v>0</v>
      </c>
      <c r="I28" s="22">
        <v>0</v>
      </c>
      <c r="J28" s="30">
        <f t="shared" si="0"/>
        <v>18.75</v>
      </c>
      <c r="L28">
        <v>22</v>
      </c>
    </row>
    <row r="29" spans="1:12" ht="15.75" x14ac:dyDescent="0.25">
      <c r="A29" s="3">
        <f>'[1]page 1'!A24</f>
        <v>22</v>
      </c>
      <c r="B29" s="3" t="str">
        <f>'[1]page 1'!B24</f>
        <v>251U0410</v>
      </c>
      <c r="C29" s="42" t="str">
        <f>'[1]page 1'!C24</f>
        <v>URIETA MALAGA JUAN DAVID</v>
      </c>
      <c r="D29" s="43"/>
      <c r="E29" s="44"/>
      <c r="F29" s="4">
        <v>70</v>
      </c>
      <c r="G29" s="4">
        <v>88</v>
      </c>
      <c r="H29" s="22">
        <v>70</v>
      </c>
      <c r="I29" s="4">
        <v>70</v>
      </c>
      <c r="J29" s="29">
        <f t="shared" si="0"/>
        <v>74.5</v>
      </c>
      <c r="L29">
        <v>10</v>
      </c>
    </row>
    <row r="30" spans="1:12" ht="15.75" x14ac:dyDescent="0.25">
      <c r="A30" s="3">
        <f>'[1]page 1'!A25</f>
        <v>23</v>
      </c>
      <c r="B30" s="3" t="str">
        <f>'[1]page 1'!B25</f>
        <v>251U0411</v>
      </c>
      <c r="C30" s="42" t="str">
        <f>'[1]page 1'!C25</f>
        <v>VAQUERO COSME CRISTIAN ALEXIS</v>
      </c>
      <c r="D30" s="43"/>
      <c r="E30" s="44"/>
      <c r="F30" s="22">
        <v>0</v>
      </c>
      <c r="G30" s="22">
        <v>0</v>
      </c>
      <c r="H30" s="22">
        <v>0</v>
      </c>
      <c r="I30" s="22">
        <v>0</v>
      </c>
      <c r="J30" s="30">
        <f t="shared" si="0"/>
        <v>0</v>
      </c>
      <c r="L30">
        <v>8</v>
      </c>
    </row>
    <row r="31" spans="1:12" ht="15.75" x14ac:dyDescent="0.25">
      <c r="A31" s="3">
        <f>'[1]page 1'!A26</f>
        <v>24</v>
      </c>
      <c r="B31" s="3" t="str">
        <f>'[1]page 1'!B26</f>
        <v>251U0412</v>
      </c>
      <c r="C31" s="42" t="str">
        <f>'[1]page 1'!C26</f>
        <v>VAZQUEZ CHIGO MANNAEL</v>
      </c>
      <c r="D31" s="43"/>
      <c r="E31" s="44"/>
      <c r="F31" s="4">
        <v>78</v>
      </c>
      <c r="G31" s="22">
        <v>70</v>
      </c>
      <c r="H31" s="22">
        <v>70</v>
      </c>
      <c r="I31" s="4">
        <v>70</v>
      </c>
      <c r="J31" s="29">
        <f t="shared" si="0"/>
        <v>72</v>
      </c>
      <c r="L31">
        <v>24</v>
      </c>
    </row>
    <row r="32" spans="1:12" ht="15.75" x14ac:dyDescent="0.25">
      <c r="A32" s="3">
        <f>'[1]page 1'!A27</f>
        <v>25</v>
      </c>
      <c r="B32" s="3" t="str">
        <f>'[1]page 1'!B27</f>
        <v>251U0413</v>
      </c>
      <c r="C32" s="42" t="str">
        <f>'[1]page 1'!C27</f>
        <v>VAZQUEZ MONTERO IKAR ALEJANDRO</v>
      </c>
      <c r="D32" s="43"/>
      <c r="E32" s="44"/>
      <c r="F32" s="4">
        <v>90</v>
      </c>
      <c r="G32" s="26">
        <v>80</v>
      </c>
      <c r="H32" s="22">
        <v>0</v>
      </c>
      <c r="I32" s="22">
        <v>0</v>
      </c>
      <c r="J32" s="30">
        <f t="shared" si="0"/>
        <v>42.5</v>
      </c>
      <c r="L32">
        <v>33</v>
      </c>
    </row>
    <row r="33" spans="1:12" ht="15.75" x14ac:dyDescent="0.25">
      <c r="A33" s="3">
        <f>'[1]page 1'!A28</f>
        <v>26</v>
      </c>
      <c r="B33" s="3" t="str">
        <f>'[1]page 1'!B28</f>
        <v>251U0414</v>
      </c>
      <c r="C33" s="42" t="str">
        <f>'[1]page 1'!C28</f>
        <v>VICHI AMALFI ALDO SANTIAGO</v>
      </c>
      <c r="D33" s="43"/>
      <c r="E33" s="44"/>
      <c r="F33" s="4">
        <v>70</v>
      </c>
      <c r="G33" s="22">
        <v>0</v>
      </c>
      <c r="H33" s="22">
        <v>0</v>
      </c>
      <c r="I33" s="22">
        <v>0</v>
      </c>
      <c r="J33" s="30">
        <f t="shared" si="0"/>
        <v>17.5</v>
      </c>
      <c r="L33">
        <v>7</v>
      </c>
    </row>
    <row r="34" spans="1:12" ht="15.75" x14ac:dyDescent="0.25">
      <c r="A34" s="3"/>
      <c r="B34" s="3"/>
      <c r="C34" s="53" t="s">
        <v>33</v>
      </c>
      <c r="D34" s="54"/>
      <c r="E34" s="55"/>
      <c r="F34" s="32">
        <f>AVERAGE(F8:F33)</f>
        <v>58.384615384615387</v>
      </c>
      <c r="G34" s="32">
        <f>AVERAGE(G8:G33)</f>
        <v>55.884615384615387</v>
      </c>
      <c r="H34" s="32">
        <f t="shared" ref="H34:J34" si="1">AVERAGE(H8:H33)</f>
        <v>45.307692307692307</v>
      </c>
      <c r="I34" s="32">
        <f t="shared" si="1"/>
        <v>45.769230769230766</v>
      </c>
      <c r="J34" s="32">
        <f t="shared" si="1"/>
        <v>51.33653846153846</v>
      </c>
    </row>
    <row r="35" spans="1:12" ht="15.75" x14ac:dyDescent="0.25">
      <c r="A35" s="3"/>
      <c r="B35" s="3"/>
      <c r="C35" s="42"/>
      <c r="D35" s="43"/>
      <c r="E35" s="44"/>
      <c r="F35" s="4"/>
      <c r="G35" s="4"/>
      <c r="H35" s="4"/>
      <c r="I35" s="4"/>
      <c r="J35" s="12"/>
    </row>
    <row r="36" spans="1:12" ht="15.75" x14ac:dyDescent="0.25">
      <c r="A36" s="3"/>
      <c r="B36" s="3"/>
      <c r="C36" s="42"/>
      <c r="D36" s="43"/>
      <c r="E36" s="44"/>
      <c r="F36" s="4"/>
      <c r="G36" s="4"/>
      <c r="H36" s="4"/>
      <c r="I36" s="4"/>
      <c r="J36" s="12"/>
      <c r="L36">
        <v>26</v>
      </c>
    </row>
    <row r="37" spans="1:12" ht="15.75" x14ac:dyDescent="0.25">
      <c r="A37" s="14"/>
      <c r="B37" s="11"/>
      <c r="C37" s="15"/>
      <c r="D37" s="16"/>
      <c r="E37" s="17"/>
      <c r="F37" s="4"/>
      <c r="G37" s="4"/>
      <c r="H37" s="4"/>
      <c r="I37" s="4"/>
      <c r="J37" s="12"/>
      <c r="L37">
        <v>19</v>
      </c>
    </row>
    <row r="38" spans="1:12" ht="15.75" x14ac:dyDescent="0.25">
      <c r="A38" s="14"/>
      <c r="B38" s="11"/>
      <c r="C38" s="15"/>
      <c r="D38" s="16"/>
      <c r="E38" s="17"/>
      <c r="F38" s="4"/>
      <c r="G38" s="4"/>
      <c r="H38" s="4"/>
      <c r="I38" s="4"/>
      <c r="J38" s="12"/>
      <c r="L38" t="e">
        <f>(L37*#REF!)/L36</f>
        <v>#REF!</v>
      </c>
    </row>
    <row r="39" spans="1:12" ht="15.75" x14ac:dyDescent="0.25">
      <c r="A39" s="14"/>
      <c r="B39" s="11"/>
      <c r="C39" s="15"/>
      <c r="D39" s="16"/>
      <c r="E39" s="17"/>
      <c r="F39" s="4"/>
      <c r="G39" s="4"/>
      <c r="H39" s="4"/>
      <c r="I39" s="4"/>
      <c r="J39" s="12"/>
    </row>
    <row r="40" spans="1:12" ht="15.75" x14ac:dyDescent="0.25">
      <c r="A40" s="14"/>
      <c r="B40" s="11"/>
      <c r="C40" s="15"/>
      <c r="D40" s="16"/>
      <c r="E40" s="17"/>
      <c r="F40" s="4"/>
      <c r="G40" s="4"/>
      <c r="H40" s="4"/>
      <c r="I40" s="4"/>
      <c r="J40" s="12"/>
    </row>
    <row r="41" spans="1:12" x14ac:dyDescent="0.25">
      <c r="B41" s="51"/>
      <c r="C41" s="51"/>
      <c r="D41" s="1"/>
      <c r="E41" s="7" t="s">
        <v>13</v>
      </c>
      <c r="F41" s="6">
        <f>COUNTIF(F8:F33,"&gt;=70")</f>
        <v>20</v>
      </c>
      <c r="G41" s="6">
        <v>16</v>
      </c>
      <c r="H41" s="6">
        <v>16</v>
      </c>
      <c r="I41" s="6">
        <v>16</v>
      </c>
      <c r="J41" s="10">
        <v>16</v>
      </c>
    </row>
    <row r="42" spans="1:12" x14ac:dyDescent="0.25">
      <c r="B42" s="40"/>
      <c r="C42" s="40"/>
      <c r="D42" s="5"/>
      <c r="E42" s="7" t="s">
        <v>14</v>
      </c>
      <c r="F42" s="7">
        <f>COUNTIF(F8:F33,"&lt;70")</f>
        <v>6</v>
      </c>
      <c r="G42" s="7">
        <v>10</v>
      </c>
      <c r="H42" s="7">
        <v>10</v>
      </c>
      <c r="I42" s="7">
        <v>10</v>
      </c>
      <c r="J42" s="7">
        <v>10</v>
      </c>
    </row>
    <row r="43" spans="1:12" x14ac:dyDescent="0.25">
      <c r="B43" s="40"/>
      <c r="C43" s="40"/>
      <c r="D43" s="40"/>
      <c r="E43" s="7" t="s">
        <v>15</v>
      </c>
      <c r="F43" s="7">
        <f>COUNT(F8:F33)</f>
        <v>26</v>
      </c>
      <c r="G43" s="7">
        <v>26</v>
      </c>
      <c r="H43" s="7">
        <f>SUM(H41:H42)</f>
        <v>26</v>
      </c>
      <c r="I43" s="7">
        <f t="shared" ref="I43:J43" si="2">SUM(I41:I42)</f>
        <v>26</v>
      </c>
      <c r="J43" s="7">
        <f t="shared" si="2"/>
        <v>26</v>
      </c>
    </row>
    <row r="44" spans="1:12" x14ac:dyDescent="0.25">
      <c r="B44" s="40"/>
      <c r="C44" s="40"/>
      <c r="D44" s="1"/>
      <c r="E44" s="18" t="s">
        <v>18</v>
      </c>
      <c r="F44" s="8">
        <f>F41/F43</f>
        <v>0.76923076923076927</v>
      </c>
      <c r="G44" s="8">
        <f t="shared" ref="G44:J44" si="3">G41/G43</f>
        <v>0.61538461538461542</v>
      </c>
      <c r="H44" s="8">
        <f t="shared" si="3"/>
        <v>0.61538461538461542</v>
      </c>
      <c r="I44" s="8">
        <f t="shared" si="3"/>
        <v>0.61538461538461542</v>
      </c>
      <c r="J44" s="8">
        <f t="shared" si="3"/>
        <v>0.61538461538461542</v>
      </c>
    </row>
    <row r="45" spans="1:12" x14ac:dyDescent="0.25">
      <c r="B45" s="40"/>
      <c r="C45" s="40"/>
      <c r="D45" s="1"/>
      <c r="E45" s="18" t="s">
        <v>19</v>
      </c>
      <c r="F45" s="8">
        <f>F42/F43</f>
        <v>0.23076923076923078</v>
      </c>
      <c r="G45" s="8">
        <v>1</v>
      </c>
      <c r="H45" s="9">
        <v>1</v>
      </c>
      <c r="I45" s="9">
        <v>1</v>
      </c>
      <c r="J45" s="9">
        <v>1</v>
      </c>
    </row>
    <row r="46" spans="1:12" x14ac:dyDescent="0.25">
      <c r="B46" s="40"/>
      <c r="C46" s="40"/>
      <c r="D46" s="5"/>
    </row>
    <row r="47" spans="1:12" x14ac:dyDescent="0.25">
      <c r="B47" s="1"/>
      <c r="C47" s="1"/>
      <c r="D47" s="5"/>
    </row>
    <row r="48" spans="1:12" x14ac:dyDescent="0.25">
      <c r="F48" s="41"/>
      <c r="G48" s="41"/>
      <c r="H48" s="41"/>
      <c r="I48" s="41"/>
    </row>
    <row r="49" spans="6:9" x14ac:dyDescent="0.25">
      <c r="F49" s="52" t="s">
        <v>12</v>
      </c>
      <c r="G49" s="52"/>
      <c r="H49" s="52"/>
      <c r="I49" s="52"/>
    </row>
  </sheetData>
  <mergeCells count="45">
    <mergeCell ref="C12:E12"/>
    <mergeCell ref="A1:I1"/>
    <mergeCell ref="B2:I2"/>
    <mergeCell ref="C3:D3"/>
    <mergeCell ref="F3:G3"/>
    <mergeCell ref="C5:D5"/>
    <mergeCell ref="E5:F5"/>
    <mergeCell ref="G5:J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F48:I48"/>
    <mergeCell ref="F49:I49"/>
    <mergeCell ref="B41:C41"/>
    <mergeCell ref="B42:C42"/>
    <mergeCell ref="B43:D43"/>
    <mergeCell ref="B44:C44"/>
    <mergeCell ref="B45:C45"/>
    <mergeCell ref="B46:C4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0D6E-AAA8-467C-BE29-36FDE7D5A6BC}">
  <dimension ref="A1:N49"/>
  <sheetViews>
    <sheetView zoomScaleNormal="100" workbookViewId="0">
      <selection activeCell="M2" sqref="M2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4" ht="15.75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2"/>
    </row>
    <row r="2" spans="1:14" x14ac:dyDescent="0.25">
      <c r="B2" s="37" t="s">
        <v>7</v>
      </c>
      <c r="C2" s="37"/>
      <c r="D2" s="37"/>
      <c r="E2" s="37"/>
      <c r="F2" s="37"/>
      <c r="G2" s="37"/>
      <c r="H2" s="37"/>
      <c r="I2" s="37"/>
      <c r="J2" s="37"/>
      <c r="K2" s="1"/>
    </row>
    <row r="3" spans="1:14" x14ac:dyDescent="0.25">
      <c r="B3" t="s">
        <v>0</v>
      </c>
      <c r="C3" s="38" t="s">
        <v>30</v>
      </c>
      <c r="D3" s="38"/>
      <c r="E3" t="s">
        <v>1</v>
      </c>
      <c r="F3" s="39" t="s">
        <v>26</v>
      </c>
      <c r="G3" s="39"/>
      <c r="J3" t="s">
        <v>23</v>
      </c>
      <c r="K3" s="13">
        <f>'QUIMICA 111-A'!J3</f>
        <v>46006</v>
      </c>
    </row>
    <row r="5" spans="1:14" x14ac:dyDescent="0.25">
      <c r="B5" t="s">
        <v>2</v>
      </c>
      <c r="C5" s="39" t="s">
        <v>22</v>
      </c>
      <c r="D5" s="39"/>
      <c r="E5" s="40" t="s">
        <v>16</v>
      </c>
      <c r="F5" s="40"/>
      <c r="G5" s="41" t="s">
        <v>20</v>
      </c>
      <c r="H5" s="41"/>
      <c r="I5" s="41"/>
      <c r="J5" s="41"/>
      <c r="K5" s="41"/>
    </row>
    <row r="7" spans="1:14" x14ac:dyDescent="0.25">
      <c r="A7" s="20" t="s">
        <v>3</v>
      </c>
      <c r="B7" s="20" t="s">
        <v>5</v>
      </c>
      <c r="C7" s="45" t="s">
        <v>4</v>
      </c>
      <c r="D7" s="46"/>
      <c r="E7" s="47"/>
      <c r="F7" s="19" t="s">
        <v>6</v>
      </c>
      <c r="G7" s="19" t="s">
        <v>9</v>
      </c>
      <c r="H7" s="19" t="s">
        <v>10</v>
      </c>
      <c r="I7" s="19" t="s">
        <v>11</v>
      </c>
      <c r="J7" s="19" t="s">
        <v>21</v>
      </c>
      <c r="K7" s="19" t="s">
        <v>17</v>
      </c>
    </row>
    <row r="8" spans="1:14" x14ac:dyDescent="0.25">
      <c r="A8" s="3">
        <f>'[1]page 1'!A63</f>
        <v>1</v>
      </c>
      <c r="B8" s="3" t="str">
        <f>'[1]page 1'!B63</f>
        <v>231U0359</v>
      </c>
      <c r="C8" s="48" t="str">
        <f>'[1]page 1'!C63</f>
        <v>ANTEMATE VELASCO ERICK</v>
      </c>
      <c r="D8" s="49"/>
      <c r="E8" s="50"/>
      <c r="F8" s="4">
        <v>72</v>
      </c>
      <c r="G8" s="4">
        <v>75</v>
      </c>
      <c r="H8" s="4">
        <v>80</v>
      </c>
      <c r="I8" s="4">
        <v>90</v>
      </c>
      <c r="J8" s="3">
        <v>70</v>
      </c>
      <c r="K8" s="29">
        <f t="shared" ref="K8:K20" si="0">AVERAGE(F8:J8)</f>
        <v>77.400000000000006</v>
      </c>
    </row>
    <row r="9" spans="1:14" x14ac:dyDescent="0.25">
      <c r="A9" s="3">
        <f>'[1]page 1'!A64</f>
        <v>2</v>
      </c>
      <c r="B9" s="3" t="str">
        <f>'[1]page 1'!B64</f>
        <v>231U0360</v>
      </c>
      <c r="C9" s="48" t="str">
        <f>'[1]page 1'!C64</f>
        <v>AVENDAÑO GUTIERREZ JOSE DAVID</v>
      </c>
      <c r="D9" s="49"/>
      <c r="E9" s="50"/>
      <c r="F9" s="4">
        <v>81</v>
      </c>
      <c r="G9" s="4">
        <v>100</v>
      </c>
      <c r="H9" s="4">
        <v>97</v>
      </c>
      <c r="I9" s="4">
        <v>100</v>
      </c>
      <c r="J9" s="3">
        <v>100</v>
      </c>
      <c r="K9" s="29">
        <f t="shared" si="0"/>
        <v>95.6</v>
      </c>
      <c r="M9">
        <v>100</v>
      </c>
      <c r="N9">
        <v>17</v>
      </c>
    </row>
    <row r="10" spans="1:14" x14ac:dyDescent="0.25">
      <c r="A10" s="3">
        <f>'[1]page 1'!A65</f>
        <v>3</v>
      </c>
      <c r="B10" s="3" t="str">
        <f>'[1]page 1'!B65</f>
        <v>231U0368</v>
      </c>
      <c r="C10" s="48" t="str">
        <f>'[1]page 1'!C65</f>
        <v>DIAZ MENDEZ JOSE LUIS</v>
      </c>
      <c r="D10" s="49"/>
      <c r="E10" s="50"/>
      <c r="F10" s="4">
        <v>80</v>
      </c>
      <c r="G10" s="4">
        <v>100</v>
      </c>
      <c r="H10" s="4">
        <v>100</v>
      </c>
      <c r="I10" s="4">
        <v>100</v>
      </c>
      <c r="J10" s="3">
        <v>100</v>
      </c>
      <c r="K10" s="29">
        <f t="shared" si="0"/>
        <v>96</v>
      </c>
      <c r="N10">
        <v>13</v>
      </c>
    </row>
    <row r="11" spans="1:14" x14ac:dyDescent="0.25">
      <c r="A11" s="3">
        <f>'[1]page 1'!A66</f>
        <v>4</v>
      </c>
      <c r="B11" s="3" t="str">
        <f>'[1]page 1'!B66</f>
        <v>231U0369</v>
      </c>
      <c r="C11" s="48" t="str">
        <f>'[1]page 1'!C66</f>
        <v>DOMÍNGUEZ CRUZ JOSHUA</v>
      </c>
      <c r="D11" s="49"/>
      <c r="E11" s="50"/>
      <c r="F11" s="4">
        <v>81</v>
      </c>
      <c r="G11" s="4">
        <v>100</v>
      </c>
      <c r="H11" s="4">
        <v>100</v>
      </c>
      <c r="I11" s="4">
        <v>100</v>
      </c>
      <c r="J11" s="3">
        <v>100</v>
      </c>
      <c r="K11" s="29">
        <f t="shared" si="0"/>
        <v>96.2</v>
      </c>
      <c r="N11" s="28">
        <v>76.47</v>
      </c>
    </row>
    <row r="12" spans="1:14" x14ac:dyDescent="0.25">
      <c r="A12" s="3">
        <f>'[1]page 1'!A67</f>
        <v>5</v>
      </c>
      <c r="B12" s="3" t="str">
        <f>'[1]page 1'!B67</f>
        <v>221U0081</v>
      </c>
      <c r="C12" s="48" t="str">
        <f>'[1]page 1'!C67</f>
        <v>FIGUEROA CORRO ARIEL DE JESUS</v>
      </c>
      <c r="D12" s="49"/>
      <c r="E12" s="50"/>
      <c r="F12" s="4">
        <v>75</v>
      </c>
      <c r="G12" s="4">
        <v>82</v>
      </c>
      <c r="H12" s="4">
        <v>75</v>
      </c>
      <c r="I12" s="4">
        <v>85</v>
      </c>
      <c r="J12" s="3">
        <v>100</v>
      </c>
      <c r="K12" s="29">
        <f t="shared" si="0"/>
        <v>83.4</v>
      </c>
    </row>
    <row r="13" spans="1:14" x14ac:dyDescent="0.25">
      <c r="A13" s="3">
        <f>'[1]page 1'!A68</f>
        <v>6</v>
      </c>
      <c r="B13" s="3" t="str">
        <f>'[1]page 1'!B68</f>
        <v>231U0377</v>
      </c>
      <c r="C13" s="48" t="str">
        <f>'[1]page 1'!C68</f>
        <v>HIDALGO BRAVO GIOVANNI DE JESÚS</v>
      </c>
      <c r="D13" s="49"/>
      <c r="E13" s="50"/>
      <c r="F13" s="4">
        <v>72</v>
      </c>
      <c r="G13" s="4">
        <v>89</v>
      </c>
      <c r="H13" s="4">
        <v>87</v>
      </c>
      <c r="I13" s="4">
        <v>100</v>
      </c>
      <c r="J13" s="3">
        <v>100</v>
      </c>
      <c r="K13" s="29">
        <f t="shared" si="0"/>
        <v>89.6</v>
      </c>
    </row>
    <row r="14" spans="1:14" x14ac:dyDescent="0.25">
      <c r="A14" s="3">
        <f>'[1]page 1'!A69</f>
        <v>7</v>
      </c>
      <c r="B14" s="3" t="str">
        <f>'[1]page 1'!B69</f>
        <v>231U0379</v>
      </c>
      <c r="C14" s="48" t="str">
        <f>'[1]page 1'!C69</f>
        <v>LUCHO PAXTIÁN LUIS FABIO</v>
      </c>
      <c r="D14" s="49"/>
      <c r="E14" s="50"/>
      <c r="F14" s="4">
        <v>82</v>
      </c>
      <c r="G14" s="4">
        <v>100</v>
      </c>
      <c r="H14" s="4">
        <v>100</v>
      </c>
      <c r="I14" s="4">
        <v>95</v>
      </c>
      <c r="J14" s="3">
        <v>100</v>
      </c>
      <c r="K14" s="29">
        <f t="shared" si="0"/>
        <v>95.4</v>
      </c>
    </row>
    <row r="15" spans="1:14" x14ac:dyDescent="0.25">
      <c r="A15" s="3">
        <f>'[1]page 1'!A70</f>
        <v>8</v>
      </c>
      <c r="B15" s="3" t="str">
        <f>'[1]page 1'!B70</f>
        <v>231U0382</v>
      </c>
      <c r="C15" s="48" t="str">
        <f>'[1]page 1'!C70</f>
        <v>MARTINEZ MENDOZA RICARDO RAFAEL</v>
      </c>
      <c r="D15" s="49"/>
      <c r="E15" s="50"/>
      <c r="F15" s="22">
        <v>70</v>
      </c>
      <c r="G15" s="4">
        <v>72</v>
      </c>
      <c r="H15" s="4">
        <v>70</v>
      </c>
      <c r="I15" s="4">
        <v>90</v>
      </c>
      <c r="J15" s="3">
        <v>100</v>
      </c>
      <c r="K15" s="29">
        <f t="shared" si="0"/>
        <v>80.400000000000006</v>
      </c>
    </row>
    <row r="16" spans="1:14" x14ac:dyDescent="0.25">
      <c r="A16" s="3">
        <f>'[1]page 1'!A71</f>
        <v>9</v>
      </c>
      <c r="B16" s="3" t="str">
        <f>'[1]page 1'!B71</f>
        <v>231U0383</v>
      </c>
      <c r="C16" s="48" t="str">
        <f>'[1]page 1'!C71</f>
        <v>MARTINEZ SOLIS ALESSANDRO</v>
      </c>
      <c r="D16" s="49"/>
      <c r="E16" s="50"/>
      <c r="F16" s="4">
        <v>75</v>
      </c>
      <c r="G16" s="4">
        <v>100</v>
      </c>
      <c r="H16" s="4">
        <v>100</v>
      </c>
      <c r="I16" s="4">
        <v>100</v>
      </c>
      <c r="J16" s="3">
        <v>100</v>
      </c>
      <c r="K16" s="29">
        <f t="shared" si="0"/>
        <v>95</v>
      </c>
    </row>
    <row r="17" spans="1:11" x14ac:dyDescent="0.25">
      <c r="A17" s="3">
        <f>'[1]page 1'!A72</f>
        <v>10</v>
      </c>
      <c r="B17" s="3" t="str">
        <f>'[1]page 1'!B72</f>
        <v>221U0550</v>
      </c>
      <c r="C17" s="48" t="str">
        <f>'[1]page 1'!C72</f>
        <v>MONTAN XOLIO DIEGO ALBERTO</v>
      </c>
      <c r="D17" s="49"/>
      <c r="E17" s="50"/>
      <c r="F17" s="22">
        <v>0</v>
      </c>
      <c r="G17" s="22">
        <v>0</v>
      </c>
      <c r="H17" s="22">
        <v>0</v>
      </c>
      <c r="I17" s="22">
        <v>0</v>
      </c>
      <c r="J17" s="35">
        <v>0</v>
      </c>
      <c r="K17" s="30">
        <f t="shared" si="0"/>
        <v>0</v>
      </c>
    </row>
    <row r="18" spans="1:11" x14ac:dyDescent="0.25">
      <c r="A18" s="3">
        <f>'[1]page 1'!A73</f>
        <v>11</v>
      </c>
      <c r="B18" s="3" t="str">
        <f>'[1]page 1'!B73</f>
        <v>231U0388</v>
      </c>
      <c r="C18" s="48" t="str">
        <f>'[1]page 1'!C73</f>
        <v>PARDO LOPEZ ZAINT</v>
      </c>
      <c r="D18" s="49"/>
      <c r="E18" s="50"/>
      <c r="F18" s="22">
        <v>0</v>
      </c>
      <c r="G18" s="22">
        <v>0</v>
      </c>
      <c r="H18" s="22">
        <v>0</v>
      </c>
      <c r="I18" s="22">
        <v>0</v>
      </c>
      <c r="J18" s="35">
        <v>0</v>
      </c>
      <c r="K18" s="30">
        <f t="shared" si="0"/>
        <v>0</v>
      </c>
    </row>
    <row r="19" spans="1:11" x14ac:dyDescent="0.25">
      <c r="A19" s="3">
        <f>'[1]page 1'!A74</f>
        <v>12</v>
      </c>
      <c r="B19" s="3" t="str">
        <f>'[1]page 1'!B74</f>
        <v>231U0389</v>
      </c>
      <c r="C19" s="48" t="str">
        <f>'[1]page 1'!C74</f>
        <v>PARRA XOLO ROBERTO OCTAVIO</v>
      </c>
      <c r="D19" s="49"/>
      <c r="E19" s="50"/>
      <c r="F19" s="22">
        <v>0</v>
      </c>
      <c r="G19" s="22">
        <v>0</v>
      </c>
      <c r="H19" s="22">
        <v>0</v>
      </c>
      <c r="I19" s="22">
        <v>0</v>
      </c>
      <c r="J19" s="35">
        <v>0</v>
      </c>
      <c r="K19" s="30">
        <f t="shared" si="0"/>
        <v>0</v>
      </c>
    </row>
    <row r="20" spans="1:11" x14ac:dyDescent="0.25">
      <c r="A20" s="3">
        <f>'[1]page 1'!A75</f>
        <v>13</v>
      </c>
      <c r="B20" s="3" t="str">
        <f>'[1]page 1'!B75</f>
        <v>231U0391</v>
      </c>
      <c r="C20" s="48" t="str">
        <f>'[1]page 1'!C75</f>
        <v>PEÑA MACARIO GABRIEL</v>
      </c>
      <c r="D20" s="49"/>
      <c r="E20" s="50"/>
      <c r="F20" s="4">
        <v>82</v>
      </c>
      <c r="G20" s="4">
        <v>87</v>
      </c>
      <c r="H20" s="4">
        <v>92</v>
      </c>
      <c r="I20" s="4">
        <v>93</v>
      </c>
      <c r="J20" s="3">
        <v>100</v>
      </c>
      <c r="K20" s="29">
        <f t="shared" si="0"/>
        <v>90.8</v>
      </c>
    </row>
    <row r="21" spans="1:11" x14ac:dyDescent="0.25">
      <c r="A21" s="3">
        <f>'[1]page 1'!A76</f>
        <v>14</v>
      </c>
      <c r="B21" s="3" t="str">
        <f>'[1]page 1'!B76</f>
        <v>231U0392</v>
      </c>
      <c r="C21" s="48" t="str">
        <f>'[1]page 1'!C76</f>
        <v>PONCIANO AGUIRRE ARMANDO</v>
      </c>
      <c r="D21" s="49"/>
      <c r="E21" s="50"/>
      <c r="F21" s="4">
        <v>70</v>
      </c>
      <c r="G21" s="22">
        <v>0</v>
      </c>
      <c r="H21" s="22">
        <v>0</v>
      </c>
      <c r="I21" s="4">
        <v>75</v>
      </c>
      <c r="J21" s="3">
        <v>100</v>
      </c>
      <c r="K21" s="30">
        <f>AVERAGE(F21:I21)</f>
        <v>36.25</v>
      </c>
    </row>
    <row r="22" spans="1:11" x14ac:dyDescent="0.25">
      <c r="A22" s="3">
        <f>'[1]page 1'!A77</f>
        <v>15</v>
      </c>
      <c r="B22" s="3" t="str">
        <f>'[1]page 1'!B77</f>
        <v>231U0393</v>
      </c>
      <c r="C22" s="48" t="str">
        <f>'[1]page 1'!C77</f>
        <v>POXTAN MOJICA ERICK ROSENDO</v>
      </c>
      <c r="D22" s="49"/>
      <c r="E22" s="50"/>
      <c r="F22" s="4">
        <v>72</v>
      </c>
      <c r="G22" s="4">
        <v>87</v>
      </c>
      <c r="H22" s="4">
        <v>92</v>
      </c>
      <c r="I22" s="4">
        <v>93</v>
      </c>
      <c r="J22" s="3">
        <v>100</v>
      </c>
      <c r="K22" s="29">
        <f>AVERAGE(F22:J22)</f>
        <v>88.8</v>
      </c>
    </row>
    <row r="23" spans="1:11" x14ac:dyDescent="0.25">
      <c r="A23" s="3">
        <f>'[1]page 1'!A78</f>
        <v>16</v>
      </c>
      <c r="B23" s="3" t="str">
        <f>'[1]page 1'!B78</f>
        <v>231U0396</v>
      </c>
      <c r="C23" s="48" t="str">
        <f>'[1]page 1'!C78</f>
        <v>RODRIGUEZ CORTES KAROL GUADALUPE</v>
      </c>
      <c r="D23" s="49"/>
      <c r="E23" s="50"/>
      <c r="F23" s="4">
        <v>77</v>
      </c>
      <c r="G23" s="4">
        <v>82</v>
      </c>
      <c r="H23" s="4">
        <v>92</v>
      </c>
      <c r="I23" s="4">
        <v>100</v>
      </c>
      <c r="J23" s="3">
        <v>90</v>
      </c>
      <c r="K23" s="29">
        <f>AVERAGE(F23:J23)</f>
        <v>88.2</v>
      </c>
    </row>
    <row r="24" spans="1:11" ht="15.75" x14ac:dyDescent="0.25">
      <c r="A24" s="3">
        <f>'[1]page 1'!A79</f>
        <v>17</v>
      </c>
      <c r="B24" s="3" t="str">
        <f>'[1]page 1'!B79</f>
        <v>231U0401</v>
      </c>
      <c r="C24" s="42" t="str">
        <f>'[1]page 1'!C79</f>
        <v>TORNADO MARTINEZ MELISSA</v>
      </c>
      <c r="D24" s="43"/>
      <c r="E24" s="44"/>
      <c r="F24" s="4">
        <v>76</v>
      </c>
      <c r="G24" s="4">
        <v>100</v>
      </c>
      <c r="H24" s="4">
        <v>100</v>
      </c>
      <c r="I24" s="4">
        <v>100</v>
      </c>
      <c r="J24" s="3">
        <v>100</v>
      </c>
      <c r="K24" s="29">
        <f>AVERAGE(F24:J24)</f>
        <v>95.2</v>
      </c>
    </row>
    <row r="25" spans="1:11" ht="15.75" x14ac:dyDescent="0.25">
      <c r="A25" s="3"/>
      <c r="B25" s="3"/>
      <c r="C25" s="42"/>
      <c r="D25" s="43"/>
      <c r="E25" s="44"/>
      <c r="F25" s="25">
        <f>AVERAGE(F8:F24)</f>
        <v>62.647058823529413</v>
      </c>
      <c r="G25" s="25">
        <f>AVERAGE(G8:G24)</f>
        <v>69.058823529411768</v>
      </c>
      <c r="H25" s="25">
        <f t="shared" ref="H25:J25" si="1">AVERAGE(H8:H24)</f>
        <v>69.705882352941174</v>
      </c>
      <c r="I25" s="25">
        <f t="shared" si="1"/>
        <v>77.705882352941174</v>
      </c>
      <c r="J25" s="25">
        <f t="shared" si="1"/>
        <v>80</v>
      </c>
      <c r="K25" s="34">
        <f>AVERAGE(K8:K24)</f>
        <v>71.07352941176471</v>
      </c>
    </row>
    <row r="26" spans="1:11" ht="15.75" x14ac:dyDescent="0.25">
      <c r="A26" s="3"/>
      <c r="B26" s="3"/>
      <c r="C26" s="42"/>
      <c r="D26" s="43"/>
      <c r="E26" s="44"/>
      <c r="F26" s="4"/>
      <c r="G26" s="4"/>
      <c r="H26" s="4"/>
      <c r="I26" s="4"/>
      <c r="J26" s="4"/>
      <c r="K26" s="12"/>
    </row>
    <row r="27" spans="1:11" ht="15.75" x14ac:dyDescent="0.25">
      <c r="A27" s="3"/>
      <c r="B27" s="3"/>
      <c r="C27" s="42"/>
      <c r="D27" s="43"/>
      <c r="E27" s="44"/>
      <c r="F27" s="4"/>
      <c r="G27" s="4"/>
      <c r="H27" s="4"/>
      <c r="I27" s="4"/>
      <c r="J27" s="4"/>
      <c r="K27" s="12"/>
    </row>
    <row r="28" spans="1:11" ht="15.75" x14ac:dyDescent="0.25">
      <c r="A28" s="3"/>
      <c r="B28" s="3"/>
      <c r="C28" s="42"/>
      <c r="D28" s="43"/>
      <c r="E28" s="44"/>
      <c r="F28" s="4"/>
      <c r="G28" s="4"/>
      <c r="H28" s="4"/>
      <c r="I28" s="4"/>
      <c r="J28" s="4"/>
      <c r="K28" s="12"/>
    </row>
    <row r="29" spans="1:11" ht="15.75" x14ac:dyDescent="0.25">
      <c r="A29" s="3"/>
      <c r="B29" s="3"/>
      <c r="C29" s="42"/>
      <c r="D29" s="43"/>
      <c r="E29" s="44"/>
      <c r="F29" s="4"/>
      <c r="G29" s="4"/>
      <c r="H29" s="4"/>
      <c r="I29" s="4"/>
      <c r="J29" s="4"/>
      <c r="K29" s="12"/>
    </row>
    <row r="30" spans="1:11" ht="15.75" x14ac:dyDescent="0.25">
      <c r="A30" s="3"/>
      <c r="B30" s="3"/>
      <c r="C30" s="42"/>
      <c r="D30" s="43"/>
      <c r="E30" s="44"/>
      <c r="F30" s="4"/>
      <c r="G30" s="4"/>
      <c r="H30" s="4"/>
      <c r="I30" s="4"/>
      <c r="J30" s="4"/>
      <c r="K30" s="12"/>
    </row>
    <row r="31" spans="1:11" ht="15.75" x14ac:dyDescent="0.25">
      <c r="A31" s="3"/>
      <c r="B31" s="3"/>
      <c r="C31" s="42"/>
      <c r="D31" s="43"/>
      <c r="E31" s="44"/>
      <c r="F31" s="4"/>
      <c r="G31" s="4"/>
      <c r="H31" s="4"/>
      <c r="I31" s="4"/>
      <c r="J31" s="4"/>
      <c r="K31" s="12"/>
    </row>
    <row r="32" spans="1:11" ht="15.75" x14ac:dyDescent="0.25">
      <c r="A32" s="3"/>
      <c r="B32" s="3"/>
      <c r="C32" s="42"/>
      <c r="D32" s="43"/>
      <c r="E32" s="44"/>
      <c r="F32" s="4"/>
      <c r="G32" s="4"/>
      <c r="H32" s="4"/>
      <c r="I32" s="4"/>
      <c r="J32" s="4"/>
      <c r="K32" s="12"/>
    </row>
    <row r="33" spans="1:11" ht="15.75" x14ac:dyDescent="0.25">
      <c r="A33" s="3"/>
      <c r="B33" s="3"/>
      <c r="C33" s="42"/>
      <c r="D33" s="43"/>
      <c r="E33" s="44"/>
      <c r="F33" s="4"/>
      <c r="G33" s="4"/>
      <c r="H33" s="4"/>
      <c r="I33" s="4"/>
      <c r="J33" s="4"/>
      <c r="K33" s="12"/>
    </row>
    <row r="34" spans="1:11" ht="15.75" x14ac:dyDescent="0.25">
      <c r="A34" s="3"/>
      <c r="B34" s="3"/>
      <c r="C34" s="42"/>
      <c r="D34" s="43"/>
      <c r="E34" s="44"/>
      <c r="F34" s="4"/>
      <c r="G34" s="4"/>
      <c r="H34" s="4"/>
      <c r="I34" s="4"/>
      <c r="J34" s="4"/>
      <c r="K34" s="12"/>
    </row>
    <row r="35" spans="1:11" ht="15.75" x14ac:dyDescent="0.25">
      <c r="A35" s="3"/>
      <c r="B35" s="3"/>
      <c r="C35" s="42"/>
      <c r="D35" s="43"/>
      <c r="E35" s="44"/>
      <c r="F35" s="4"/>
      <c r="G35" s="4"/>
      <c r="H35" s="4"/>
      <c r="I35" s="4"/>
      <c r="J35" s="4"/>
      <c r="K35" s="12"/>
    </row>
    <row r="36" spans="1:11" ht="15.75" x14ac:dyDescent="0.25">
      <c r="A36" s="3"/>
      <c r="B36" s="3"/>
      <c r="C36" s="42"/>
      <c r="D36" s="43"/>
      <c r="E36" s="44"/>
      <c r="F36" s="4"/>
      <c r="G36" s="4"/>
      <c r="H36" s="4"/>
      <c r="I36" s="4"/>
      <c r="J36" s="4"/>
      <c r="K36" s="12"/>
    </row>
    <row r="37" spans="1:11" ht="15.75" x14ac:dyDescent="0.25">
      <c r="A37" s="14"/>
      <c r="B37" s="11"/>
      <c r="C37" s="15"/>
      <c r="D37" s="16"/>
      <c r="E37" s="17"/>
      <c r="F37" s="4"/>
      <c r="G37" s="4"/>
      <c r="H37" s="4"/>
      <c r="I37" s="4"/>
      <c r="J37" s="4"/>
      <c r="K37" s="12"/>
    </row>
    <row r="38" spans="1:11" ht="15.75" x14ac:dyDescent="0.25">
      <c r="A38" s="14"/>
      <c r="B38" s="11"/>
      <c r="C38" s="15"/>
      <c r="D38" s="16"/>
      <c r="E38" s="17"/>
      <c r="F38" s="4"/>
      <c r="G38" s="4"/>
      <c r="H38" s="4"/>
      <c r="I38" s="4"/>
      <c r="J38" s="4"/>
      <c r="K38" s="12"/>
    </row>
    <row r="39" spans="1:11" ht="15.75" x14ac:dyDescent="0.25">
      <c r="A39" s="14"/>
      <c r="B39" s="11"/>
      <c r="C39" s="15"/>
      <c r="D39" s="16"/>
      <c r="E39" s="17"/>
      <c r="F39" s="4"/>
      <c r="G39" s="4"/>
      <c r="H39" s="4"/>
      <c r="I39" s="4"/>
      <c r="J39" s="4"/>
      <c r="K39" s="12"/>
    </row>
    <row r="40" spans="1:11" ht="15.75" x14ac:dyDescent="0.25">
      <c r="A40" s="14"/>
      <c r="B40" s="11"/>
      <c r="C40" s="15"/>
      <c r="D40" s="16"/>
      <c r="E40" s="17"/>
      <c r="F40" s="4"/>
      <c r="G40" s="4"/>
      <c r="H40" s="4"/>
      <c r="I40" s="4"/>
      <c r="J40" s="4"/>
      <c r="K40" s="12"/>
    </row>
    <row r="41" spans="1:11" x14ac:dyDescent="0.25">
      <c r="B41" s="51"/>
      <c r="C41" s="51"/>
      <c r="D41" s="1"/>
      <c r="E41" s="7" t="s">
        <v>13</v>
      </c>
      <c r="F41" s="6">
        <f>COUNTIF(F8:F24,"&gt;=70")</f>
        <v>14</v>
      </c>
      <c r="G41" s="6">
        <v>13</v>
      </c>
      <c r="H41" s="6">
        <v>13</v>
      </c>
      <c r="I41" s="6">
        <v>14</v>
      </c>
      <c r="J41" s="6">
        <v>14</v>
      </c>
      <c r="K41" s="10">
        <v>13</v>
      </c>
    </row>
    <row r="42" spans="1:11" x14ac:dyDescent="0.25">
      <c r="B42" s="40"/>
      <c r="C42" s="40"/>
      <c r="D42" s="5"/>
      <c r="E42" s="7" t="s">
        <v>14</v>
      </c>
      <c r="F42" s="7">
        <f>COUNTIF(F8:F24,"&lt;70")</f>
        <v>3</v>
      </c>
      <c r="G42" s="7">
        <v>4</v>
      </c>
      <c r="H42" s="7">
        <v>4</v>
      </c>
      <c r="I42" s="7">
        <v>3</v>
      </c>
      <c r="J42" s="7">
        <v>3</v>
      </c>
      <c r="K42" s="7">
        <v>4</v>
      </c>
    </row>
    <row r="43" spans="1:11" x14ac:dyDescent="0.25">
      <c r="B43" s="40"/>
      <c r="C43" s="40"/>
      <c r="D43" s="40"/>
      <c r="E43" s="7" t="s">
        <v>15</v>
      </c>
      <c r="F43" s="7">
        <f>COUNT(F8:F24)</f>
        <v>17</v>
      </c>
      <c r="G43" s="7">
        <v>17</v>
      </c>
      <c r="H43" s="7">
        <v>17</v>
      </c>
      <c r="I43" s="7">
        <v>17</v>
      </c>
      <c r="J43" s="7">
        <v>17</v>
      </c>
      <c r="K43" s="7">
        <v>17</v>
      </c>
    </row>
    <row r="44" spans="1:11" x14ac:dyDescent="0.25">
      <c r="B44" s="40"/>
      <c r="C44" s="40"/>
      <c r="D44" s="1"/>
      <c r="E44" s="18" t="s">
        <v>18</v>
      </c>
      <c r="F44" s="8">
        <f>F41/F43</f>
        <v>0.82352941176470584</v>
      </c>
      <c r="G44" s="8">
        <f t="shared" ref="G44:K44" si="2">G41/G43</f>
        <v>0.76470588235294112</v>
      </c>
      <c r="H44" s="8">
        <f t="shared" si="2"/>
        <v>0.76470588235294112</v>
      </c>
      <c r="I44" s="8">
        <f t="shared" si="2"/>
        <v>0.82352941176470584</v>
      </c>
      <c r="J44" s="8">
        <f t="shared" si="2"/>
        <v>0.82352941176470584</v>
      </c>
      <c r="K44" s="8">
        <f t="shared" si="2"/>
        <v>0.76470588235294112</v>
      </c>
    </row>
    <row r="45" spans="1:11" x14ac:dyDescent="0.25">
      <c r="B45" s="40"/>
      <c r="C45" s="40"/>
      <c r="D45" s="1"/>
      <c r="E45" s="18" t="s">
        <v>19</v>
      </c>
      <c r="F45" s="8">
        <f>F42/F43</f>
        <v>0.17647058823529413</v>
      </c>
      <c r="G45" s="8">
        <v>1</v>
      </c>
      <c r="H45" s="9">
        <v>1</v>
      </c>
      <c r="I45" s="9">
        <v>1</v>
      </c>
      <c r="J45" s="9">
        <v>1</v>
      </c>
      <c r="K45" s="9">
        <v>1</v>
      </c>
    </row>
    <row r="46" spans="1:11" x14ac:dyDescent="0.25">
      <c r="B46" s="40"/>
      <c r="C46" s="40"/>
      <c r="D46" s="5"/>
    </row>
    <row r="47" spans="1:11" x14ac:dyDescent="0.25">
      <c r="B47" s="1"/>
      <c r="C47" s="1"/>
      <c r="D47" s="5"/>
    </row>
    <row r="48" spans="1:11" x14ac:dyDescent="0.25">
      <c r="F48" s="41"/>
      <c r="G48" s="41"/>
      <c r="H48" s="41"/>
      <c r="I48" s="41"/>
      <c r="J48" s="41"/>
    </row>
    <row r="49" spans="6:10" x14ac:dyDescent="0.25">
      <c r="F49" s="52" t="s">
        <v>12</v>
      </c>
      <c r="G49" s="52"/>
      <c r="H49" s="52"/>
      <c r="I49" s="52"/>
      <c r="J49" s="52"/>
    </row>
  </sheetData>
  <mergeCells count="45">
    <mergeCell ref="C12:E12"/>
    <mergeCell ref="A1:J1"/>
    <mergeCell ref="B2:J2"/>
    <mergeCell ref="C3:D3"/>
    <mergeCell ref="F3:G3"/>
    <mergeCell ref="C5:D5"/>
    <mergeCell ref="E5:F5"/>
    <mergeCell ref="G5:K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F48:J48"/>
    <mergeCell ref="F49:J49"/>
    <mergeCell ref="B41:C41"/>
    <mergeCell ref="B42:C42"/>
    <mergeCell ref="B43:D43"/>
    <mergeCell ref="B44:C44"/>
    <mergeCell ref="B45:C45"/>
    <mergeCell ref="B46:C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1EBA-0F53-4F5D-9048-48D4C5C3A56C}">
  <dimension ref="A1:N49"/>
  <sheetViews>
    <sheetView zoomScale="96" zoomScaleNormal="96" workbookViewId="0">
      <selection activeCell="L1" sqref="L1"/>
    </sheetView>
  </sheetViews>
  <sheetFormatPr baseColWidth="10" defaultRowHeight="15" x14ac:dyDescent="0.25"/>
  <cols>
    <col min="4" max="4" width="15.28515625" customWidth="1"/>
    <col min="5" max="5" width="16.140625" customWidth="1"/>
    <col min="13" max="13" width="19.85546875" customWidth="1"/>
  </cols>
  <sheetData>
    <row r="1" spans="1:14" ht="15.75" x14ac:dyDescent="0.25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2"/>
    </row>
    <row r="2" spans="1:14" x14ac:dyDescent="0.25">
      <c r="B2" s="37" t="s">
        <v>7</v>
      </c>
      <c r="C2" s="37"/>
      <c r="D2" s="37"/>
      <c r="E2" s="37"/>
      <c r="F2" s="37"/>
      <c r="G2" s="37"/>
      <c r="H2" s="37"/>
      <c r="I2" s="37"/>
      <c r="J2" s="37"/>
      <c r="K2" s="1"/>
    </row>
    <row r="3" spans="1:14" x14ac:dyDescent="0.25">
      <c r="B3" t="s">
        <v>0</v>
      </c>
      <c r="C3" s="38" t="s">
        <v>30</v>
      </c>
      <c r="D3" s="38"/>
      <c r="E3" t="s">
        <v>1</v>
      </c>
      <c r="F3" s="39" t="s">
        <v>27</v>
      </c>
      <c r="G3" s="39"/>
      <c r="J3" t="s">
        <v>23</v>
      </c>
      <c r="K3" s="13">
        <f>'QUIMICA 111-A'!J3</f>
        <v>46006</v>
      </c>
    </row>
    <row r="5" spans="1:14" x14ac:dyDescent="0.25">
      <c r="B5" t="s">
        <v>2</v>
      </c>
      <c r="C5" s="39" t="s">
        <v>22</v>
      </c>
      <c r="D5" s="39"/>
      <c r="E5" s="40" t="s">
        <v>16</v>
      </c>
      <c r="F5" s="40"/>
      <c r="G5" s="41" t="s">
        <v>20</v>
      </c>
      <c r="H5" s="41"/>
      <c r="I5" s="41"/>
      <c r="J5" s="41"/>
      <c r="K5" s="41"/>
    </row>
    <row r="7" spans="1:14" x14ac:dyDescent="0.25">
      <c r="A7" s="20" t="s">
        <v>3</v>
      </c>
      <c r="B7" s="20" t="s">
        <v>5</v>
      </c>
      <c r="C7" s="45" t="s">
        <v>4</v>
      </c>
      <c r="D7" s="46"/>
      <c r="E7" s="47"/>
      <c r="F7" s="19" t="s">
        <v>6</v>
      </c>
      <c r="G7" s="19" t="s">
        <v>9</v>
      </c>
      <c r="H7" s="19" t="s">
        <v>10</v>
      </c>
      <c r="I7" s="19" t="s">
        <v>11</v>
      </c>
      <c r="J7" s="19" t="s">
        <v>21</v>
      </c>
      <c r="K7" s="19" t="s">
        <v>17</v>
      </c>
      <c r="N7" s="24"/>
    </row>
    <row r="8" spans="1:14" x14ac:dyDescent="0.25">
      <c r="A8" s="3">
        <f>'[1]page 1'!A83</f>
        <v>1</v>
      </c>
      <c r="B8" s="3" t="str">
        <f>'[1]page 1'!B83</f>
        <v>231U0358</v>
      </c>
      <c r="C8" s="48" t="str">
        <f>'[1]page 1'!C83</f>
        <v>ACUA SINTA JOAHAN JAEL</v>
      </c>
      <c r="D8" s="49"/>
      <c r="E8" s="50"/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30">
        <f>AVERAGE(F8:J8)</f>
        <v>0</v>
      </c>
    </row>
    <row r="9" spans="1:14" x14ac:dyDescent="0.25">
      <c r="A9" s="3">
        <f>'[1]page 1'!A84</f>
        <v>2</v>
      </c>
      <c r="B9" s="3" t="str">
        <f>'[1]page 1'!B84</f>
        <v>221U0529</v>
      </c>
      <c r="C9" s="48" t="str">
        <f>'[1]page 1'!C84</f>
        <v>BUSTAMANTE MARTINEZ ANDRES RODRIGO</v>
      </c>
      <c r="D9" s="49"/>
      <c r="E9" s="50"/>
      <c r="F9" s="4">
        <v>70</v>
      </c>
      <c r="G9" s="4">
        <v>80</v>
      </c>
      <c r="H9" s="4">
        <v>82</v>
      </c>
      <c r="I9" s="4">
        <v>75</v>
      </c>
      <c r="J9" s="4">
        <v>80</v>
      </c>
      <c r="K9" s="29">
        <f t="shared" ref="K9:K25" si="0">AVERAGE(F9:J9)</f>
        <v>77.400000000000006</v>
      </c>
      <c r="M9">
        <v>100</v>
      </c>
      <c r="N9">
        <v>18</v>
      </c>
    </row>
    <row r="10" spans="1:14" x14ac:dyDescent="0.25">
      <c r="A10" s="3">
        <f>'[1]page 1'!A85</f>
        <v>3</v>
      </c>
      <c r="B10" s="3" t="str">
        <f>'[1]page 1'!B85</f>
        <v>231U0366</v>
      </c>
      <c r="C10" s="48" t="str">
        <f>'[1]page 1'!C85</f>
        <v>COBIX QUIALA ADRIAN</v>
      </c>
      <c r="D10" s="49"/>
      <c r="E10" s="50"/>
      <c r="F10" s="4">
        <v>76</v>
      </c>
      <c r="G10" s="4">
        <v>92</v>
      </c>
      <c r="H10" s="4">
        <v>82</v>
      </c>
      <c r="I10" s="4">
        <v>100</v>
      </c>
      <c r="J10" s="4">
        <v>95</v>
      </c>
      <c r="K10" s="29">
        <f t="shared" si="0"/>
        <v>89</v>
      </c>
      <c r="N10">
        <v>15</v>
      </c>
    </row>
    <row r="11" spans="1:14" x14ac:dyDescent="0.25">
      <c r="A11" s="3">
        <f>'[1]page 1'!A86</f>
        <v>4</v>
      </c>
      <c r="B11" s="3" t="str">
        <f>'[1]page 1'!B86</f>
        <v>231U0145</v>
      </c>
      <c r="C11" s="48" t="str">
        <f>'[1]page 1'!C86</f>
        <v>COMI COYOLT ALAN</v>
      </c>
      <c r="D11" s="49"/>
      <c r="E11" s="50"/>
      <c r="F11" s="4">
        <v>72</v>
      </c>
      <c r="G11" s="4">
        <v>89</v>
      </c>
      <c r="H11" s="4">
        <v>75</v>
      </c>
      <c r="I11" s="4">
        <v>70</v>
      </c>
      <c r="J11" s="4">
        <v>80</v>
      </c>
      <c r="K11" s="29">
        <f t="shared" si="0"/>
        <v>77.2</v>
      </c>
      <c r="N11">
        <v>83.3</v>
      </c>
    </row>
    <row r="12" spans="1:14" x14ac:dyDescent="0.25">
      <c r="A12" s="3">
        <f>'[1]page 1'!A87</f>
        <v>5</v>
      </c>
      <c r="B12" s="3" t="str">
        <f>'[1]page 1'!B87</f>
        <v>231U0367</v>
      </c>
      <c r="C12" s="48" t="str">
        <f>'[1]page 1'!C87</f>
        <v>DE SANTIAGO PÓLITO NEMESIO</v>
      </c>
      <c r="D12" s="49"/>
      <c r="E12" s="50"/>
      <c r="F12" s="4">
        <v>70</v>
      </c>
      <c r="G12" s="4">
        <v>70</v>
      </c>
      <c r="H12" s="4">
        <v>73</v>
      </c>
      <c r="I12" s="4">
        <v>70</v>
      </c>
      <c r="J12" s="4">
        <v>70</v>
      </c>
      <c r="K12" s="29">
        <f t="shared" si="0"/>
        <v>70.599999999999994</v>
      </c>
    </row>
    <row r="13" spans="1:14" x14ac:dyDescent="0.25">
      <c r="A13" s="3">
        <f>'[1]page 1'!A88</f>
        <v>6</v>
      </c>
      <c r="B13" s="3" t="str">
        <f>'[1]page 1'!B88</f>
        <v>231U0373</v>
      </c>
      <c r="C13" s="48" t="str">
        <f>'[1]page 1'!C88</f>
        <v>GAMEZ DOMINGUEZ MARCO ANTONIO</v>
      </c>
      <c r="D13" s="49"/>
      <c r="E13" s="50"/>
      <c r="F13" s="4">
        <v>70</v>
      </c>
      <c r="G13" s="4">
        <v>82</v>
      </c>
      <c r="H13" s="4">
        <v>82</v>
      </c>
      <c r="I13" s="4">
        <v>70</v>
      </c>
      <c r="J13" s="4">
        <v>90</v>
      </c>
      <c r="K13" s="29">
        <f t="shared" si="0"/>
        <v>78.8</v>
      </c>
    </row>
    <row r="14" spans="1:14" x14ac:dyDescent="0.25">
      <c r="A14" s="3">
        <f>'[1]page 1'!A89</f>
        <v>7</v>
      </c>
      <c r="B14" s="3" t="str">
        <f>'[1]page 1'!B89</f>
        <v>231U0374</v>
      </c>
      <c r="C14" s="48" t="str">
        <f>'[1]page 1'!C89</f>
        <v>GARCIA GASPAR LEANDRO</v>
      </c>
      <c r="D14" s="49"/>
      <c r="E14" s="50"/>
      <c r="F14" s="4">
        <v>70</v>
      </c>
      <c r="G14" s="4">
        <v>70</v>
      </c>
      <c r="H14" s="4">
        <v>75</v>
      </c>
      <c r="I14" s="4">
        <v>70</v>
      </c>
      <c r="J14" s="4">
        <v>70</v>
      </c>
      <c r="K14" s="29">
        <f t="shared" si="0"/>
        <v>71</v>
      </c>
    </row>
    <row r="15" spans="1:14" x14ac:dyDescent="0.25">
      <c r="A15" s="3">
        <f>'[1]page 1'!A90</f>
        <v>8</v>
      </c>
      <c r="B15" s="3" t="str">
        <f>'[1]page 1'!B90</f>
        <v>231U0375</v>
      </c>
      <c r="C15" s="48" t="str">
        <f>'[1]page 1'!C90</f>
        <v>GOMEZ HERNANDEZ LUIS ERNESTO</v>
      </c>
      <c r="D15" s="49"/>
      <c r="E15" s="50"/>
      <c r="F15" s="4">
        <v>70</v>
      </c>
      <c r="G15" s="4">
        <v>80</v>
      </c>
      <c r="H15" s="4">
        <v>78</v>
      </c>
      <c r="I15" s="4">
        <v>70</v>
      </c>
      <c r="J15" s="4">
        <v>90</v>
      </c>
      <c r="K15" s="29">
        <f t="shared" si="0"/>
        <v>77.599999999999994</v>
      </c>
    </row>
    <row r="16" spans="1:14" x14ac:dyDescent="0.25">
      <c r="A16" s="3">
        <f>'[1]page 1'!A91</f>
        <v>9</v>
      </c>
      <c r="B16" s="3" t="str">
        <f>'[1]page 1'!B91</f>
        <v>231U0376</v>
      </c>
      <c r="C16" s="48" t="str">
        <f>'[1]page 1'!C91</f>
        <v>HERRERA ANTONIO JOSE DE JESUS</v>
      </c>
      <c r="D16" s="49"/>
      <c r="E16" s="50"/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30">
        <f t="shared" si="0"/>
        <v>0</v>
      </c>
    </row>
    <row r="17" spans="1:11" x14ac:dyDescent="0.25">
      <c r="A17" s="3">
        <f>'[1]page 1'!A92</f>
        <v>10</v>
      </c>
      <c r="B17" s="3" t="str">
        <f>'[1]page 1'!B92</f>
        <v>231U0378</v>
      </c>
      <c r="C17" s="48" t="str">
        <f>'[1]page 1'!C92</f>
        <v>ISIDORO VAZQUEZ JOSE AZIEL</v>
      </c>
      <c r="D17" s="49"/>
      <c r="E17" s="50"/>
      <c r="F17" s="4">
        <v>70</v>
      </c>
      <c r="G17" s="4">
        <v>70</v>
      </c>
      <c r="H17" s="4">
        <v>70</v>
      </c>
      <c r="I17" s="4">
        <v>73</v>
      </c>
      <c r="J17" s="4">
        <v>90</v>
      </c>
      <c r="K17" s="29">
        <f t="shared" si="0"/>
        <v>74.599999999999994</v>
      </c>
    </row>
    <row r="18" spans="1:11" x14ac:dyDescent="0.25">
      <c r="A18" s="3">
        <f>'[1]page 1'!A93</f>
        <v>11</v>
      </c>
      <c r="B18" s="3" t="str">
        <f>'[1]page 1'!B93</f>
        <v>231U0039</v>
      </c>
      <c r="C18" s="48" t="str">
        <f>'[1]page 1'!C93</f>
        <v>IXTEPAN POLITO MARCOS</v>
      </c>
      <c r="D18" s="49"/>
      <c r="E18" s="50"/>
      <c r="F18" s="4">
        <v>70</v>
      </c>
      <c r="G18" s="4">
        <v>82</v>
      </c>
      <c r="H18" s="4">
        <v>74</v>
      </c>
      <c r="I18" s="22">
        <v>70</v>
      </c>
      <c r="J18" s="4">
        <v>85</v>
      </c>
      <c r="K18" s="29">
        <f t="shared" si="0"/>
        <v>76.2</v>
      </c>
    </row>
    <row r="19" spans="1:11" x14ac:dyDescent="0.25">
      <c r="A19" s="3">
        <f>'[1]page 1'!A94</f>
        <v>12</v>
      </c>
      <c r="B19" s="3" t="str">
        <f>'[1]page 1'!B94</f>
        <v>231U0380</v>
      </c>
      <c r="C19" s="48" t="str">
        <f>'[1]page 1'!C94</f>
        <v>MALAGA QUINO ÁNGEL DE JESÚS</v>
      </c>
      <c r="D19" s="49"/>
      <c r="E19" s="50"/>
      <c r="F19" s="4">
        <v>70</v>
      </c>
      <c r="G19" s="4">
        <v>70</v>
      </c>
      <c r="H19" s="22">
        <v>0</v>
      </c>
      <c r="I19" s="22">
        <v>0</v>
      </c>
      <c r="J19" s="22">
        <v>0</v>
      </c>
      <c r="K19" s="30">
        <f t="shared" si="0"/>
        <v>28</v>
      </c>
    </row>
    <row r="20" spans="1:11" x14ac:dyDescent="0.25">
      <c r="A20" s="3">
        <f>'[1]page 1'!A95</f>
        <v>13</v>
      </c>
      <c r="B20" s="3" t="str">
        <f>'[1]page 1'!B95</f>
        <v>231U0386</v>
      </c>
      <c r="C20" s="48" t="str">
        <f>'[1]page 1'!C95</f>
        <v>MIGUELES LOPEZ BRIANA PAOLA</v>
      </c>
      <c r="D20" s="49"/>
      <c r="E20" s="50"/>
      <c r="F20" s="4">
        <v>70</v>
      </c>
      <c r="G20" s="4">
        <v>87</v>
      </c>
      <c r="H20" s="4">
        <v>75</v>
      </c>
      <c r="I20" s="4">
        <v>100</v>
      </c>
      <c r="J20" s="4">
        <v>80</v>
      </c>
      <c r="K20" s="29">
        <f t="shared" si="0"/>
        <v>82.4</v>
      </c>
    </row>
    <row r="21" spans="1:11" x14ac:dyDescent="0.25">
      <c r="A21" s="3">
        <f>'[1]page 1'!A96</f>
        <v>14</v>
      </c>
      <c r="B21" s="3" t="str">
        <f>'[1]page 1'!B96</f>
        <v>231U0394</v>
      </c>
      <c r="C21" s="48" t="str">
        <f>'[1]page 1'!C96</f>
        <v>QUINO BELLI CARLOS KARIM</v>
      </c>
      <c r="D21" s="49"/>
      <c r="E21" s="50"/>
      <c r="F21" s="4">
        <v>70</v>
      </c>
      <c r="G21" s="4">
        <v>92</v>
      </c>
      <c r="H21" s="4">
        <v>94</v>
      </c>
      <c r="I21" s="4">
        <v>95</v>
      </c>
      <c r="J21" s="4">
        <v>95</v>
      </c>
      <c r="K21" s="29">
        <f t="shared" si="0"/>
        <v>89.2</v>
      </c>
    </row>
    <row r="22" spans="1:11" x14ac:dyDescent="0.25">
      <c r="A22" s="3">
        <f>'[1]page 1'!A97</f>
        <v>15</v>
      </c>
      <c r="B22" s="3" t="str">
        <f>'[1]page 1'!B97</f>
        <v>231U0397</v>
      </c>
      <c r="C22" s="48" t="str">
        <f>'[1]page 1'!C97</f>
        <v>RODRIGUEZ LOPEZ SAUL ALDAHIR</v>
      </c>
      <c r="D22" s="49"/>
      <c r="E22" s="50"/>
      <c r="F22" s="4">
        <v>70</v>
      </c>
      <c r="G22" s="22">
        <v>70</v>
      </c>
      <c r="H22" s="4">
        <v>72</v>
      </c>
      <c r="I22" s="4">
        <v>70</v>
      </c>
      <c r="J22" s="4">
        <v>70</v>
      </c>
      <c r="K22" s="29">
        <f t="shared" si="0"/>
        <v>70.400000000000006</v>
      </c>
    </row>
    <row r="23" spans="1:11" x14ac:dyDescent="0.25">
      <c r="A23" s="3">
        <f>'[1]page 1'!A98</f>
        <v>16</v>
      </c>
      <c r="B23" s="3" t="str">
        <f>'[1]page 1'!B98</f>
        <v>231U0398</v>
      </c>
      <c r="C23" s="48" t="str">
        <f>'[1]page 1'!C98</f>
        <v>RUIZ SAENZ BRAYAN EMMANUEL</v>
      </c>
      <c r="D23" s="49"/>
      <c r="E23" s="50"/>
      <c r="F23" s="4">
        <v>70</v>
      </c>
      <c r="G23" s="22">
        <v>70</v>
      </c>
      <c r="H23" s="4">
        <v>78</v>
      </c>
      <c r="I23" s="4">
        <v>70</v>
      </c>
      <c r="J23" s="4">
        <v>80</v>
      </c>
      <c r="K23" s="29">
        <f t="shared" si="0"/>
        <v>73.599999999999994</v>
      </c>
    </row>
    <row r="24" spans="1:11" ht="15.75" x14ac:dyDescent="0.25">
      <c r="A24" s="3">
        <f>'[1]page 1'!A99</f>
        <v>17</v>
      </c>
      <c r="B24" s="3" t="str">
        <f>'[1]page 1'!B99</f>
        <v>231U0399</v>
      </c>
      <c r="C24" s="42" t="str">
        <f>'[1]page 1'!C99</f>
        <v>SANDOVAL HUERTA ELIAS DE JESUS</v>
      </c>
      <c r="D24" s="43"/>
      <c r="E24" s="44"/>
      <c r="F24" s="4">
        <v>80</v>
      </c>
      <c r="G24" s="4">
        <v>91</v>
      </c>
      <c r="H24" s="4">
        <v>80</v>
      </c>
      <c r="I24" s="4">
        <v>98</v>
      </c>
      <c r="J24" s="4">
        <v>85</v>
      </c>
      <c r="K24" s="29">
        <f t="shared" si="0"/>
        <v>86.8</v>
      </c>
    </row>
    <row r="25" spans="1:11" ht="15.75" x14ac:dyDescent="0.25">
      <c r="A25" s="3">
        <f>'[1]page 1'!A100</f>
        <v>18</v>
      </c>
      <c r="B25" s="3" t="str">
        <f>'[1]page 1'!B100</f>
        <v>231U0400</v>
      </c>
      <c r="C25" s="42" t="str">
        <f>'[1]page 1'!C100</f>
        <v>TEOBAL ORTIZ EVELYN MONSERRAT</v>
      </c>
      <c r="D25" s="43"/>
      <c r="E25" s="44"/>
      <c r="F25" s="4">
        <v>70</v>
      </c>
      <c r="G25" s="4">
        <v>91</v>
      </c>
      <c r="H25" s="4">
        <v>80</v>
      </c>
      <c r="I25" s="4">
        <v>100</v>
      </c>
      <c r="J25" s="4">
        <v>90</v>
      </c>
      <c r="K25" s="29">
        <f t="shared" si="0"/>
        <v>86.2</v>
      </c>
    </row>
    <row r="26" spans="1:11" ht="15.75" x14ac:dyDescent="0.25">
      <c r="A26" s="3"/>
      <c r="B26" s="3"/>
      <c r="C26" s="42" t="s">
        <v>33</v>
      </c>
      <c r="D26" s="43"/>
      <c r="E26" s="44"/>
      <c r="F26" s="25">
        <f t="shared" ref="F26:K26" si="1">AVERAGE(F8:F25)</f>
        <v>63.222222222222221</v>
      </c>
      <c r="G26" s="27">
        <f t="shared" si="1"/>
        <v>71.444444444444443</v>
      </c>
      <c r="H26" s="27">
        <f t="shared" si="1"/>
        <v>65</v>
      </c>
      <c r="I26" s="27">
        <f t="shared" si="1"/>
        <v>66.722222222222229</v>
      </c>
      <c r="J26" s="27">
        <f t="shared" si="1"/>
        <v>69.444444444444443</v>
      </c>
      <c r="K26" s="27">
        <f t="shared" si="1"/>
        <v>67.166666666666671</v>
      </c>
    </row>
    <row r="27" spans="1:11" ht="15.75" x14ac:dyDescent="0.25">
      <c r="A27" s="3"/>
      <c r="B27" s="3"/>
      <c r="C27" s="42"/>
      <c r="D27" s="43"/>
      <c r="E27" s="44"/>
      <c r="F27" s="4"/>
      <c r="G27" s="4"/>
      <c r="H27" s="4"/>
      <c r="I27" s="4"/>
      <c r="J27" s="4"/>
      <c r="K27" s="12"/>
    </row>
    <row r="28" spans="1:11" ht="15.75" x14ac:dyDescent="0.25">
      <c r="A28" s="3"/>
      <c r="B28" s="3"/>
      <c r="C28" s="42"/>
      <c r="D28" s="43"/>
      <c r="E28" s="44"/>
      <c r="F28" s="4"/>
      <c r="G28" s="4"/>
      <c r="H28" s="4"/>
      <c r="I28" s="4"/>
      <c r="J28" s="4"/>
      <c r="K28" s="12"/>
    </row>
    <row r="29" spans="1:11" ht="15.75" x14ac:dyDescent="0.25">
      <c r="A29" s="3"/>
      <c r="B29" s="3"/>
      <c r="C29" s="42"/>
      <c r="D29" s="43"/>
      <c r="E29" s="44"/>
      <c r="F29" s="4"/>
      <c r="G29" s="4"/>
      <c r="H29" s="4"/>
      <c r="I29" s="4"/>
      <c r="J29" s="4"/>
      <c r="K29" s="12"/>
    </row>
    <row r="30" spans="1:11" ht="15.75" x14ac:dyDescent="0.25">
      <c r="A30" s="3"/>
      <c r="B30" s="3"/>
      <c r="C30" s="42"/>
      <c r="D30" s="43"/>
      <c r="E30" s="44"/>
      <c r="F30" s="4"/>
      <c r="G30" s="4"/>
      <c r="H30" s="4"/>
      <c r="I30" s="4"/>
      <c r="J30" s="4"/>
      <c r="K30" s="12"/>
    </row>
    <row r="31" spans="1:11" ht="15.75" x14ac:dyDescent="0.25">
      <c r="A31" s="3"/>
      <c r="B31" s="3"/>
      <c r="C31" s="42"/>
      <c r="D31" s="43"/>
      <c r="E31" s="44"/>
      <c r="F31" s="4"/>
      <c r="G31" s="4"/>
      <c r="H31" s="4"/>
      <c r="I31" s="4"/>
      <c r="J31" s="4"/>
      <c r="K31" s="12"/>
    </row>
    <row r="32" spans="1:11" ht="15.75" x14ac:dyDescent="0.25">
      <c r="A32" s="3"/>
      <c r="B32" s="3"/>
      <c r="C32" s="42"/>
      <c r="D32" s="43"/>
      <c r="E32" s="44"/>
      <c r="F32" s="4"/>
      <c r="G32" s="4"/>
      <c r="H32" s="4"/>
      <c r="I32" s="4"/>
      <c r="J32" s="4"/>
      <c r="K32" s="12"/>
    </row>
    <row r="33" spans="1:11" ht="15.75" x14ac:dyDescent="0.25">
      <c r="A33" s="3"/>
      <c r="B33" s="3"/>
      <c r="C33" s="42"/>
      <c r="D33" s="43"/>
      <c r="E33" s="44"/>
      <c r="F33" s="4"/>
      <c r="G33" s="4"/>
      <c r="H33" s="4"/>
      <c r="I33" s="4"/>
      <c r="J33" s="4"/>
      <c r="K33" s="12"/>
    </row>
    <row r="34" spans="1:11" ht="15.75" x14ac:dyDescent="0.25">
      <c r="A34" s="3"/>
      <c r="B34" s="3"/>
      <c r="C34" s="42"/>
      <c r="D34" s="43"/>
      <c r="E34" s="44"/>
      <c r="F34" s="4"/>
      <c r="G34" s="4"/>
      <c r="H34" s="4"/>
      <c r="I34" s="4"/>
      <c r="J34" s="4"/>
      <c r="K34" s="12"/>
    </row>
    <row r="35" spans="1:11" ht="15.75" x14ac:dyDescent="0.25">
      <c r="A35" s="3"/>
      <c r="B35" s="3"/>
      <c r="C35" s="42"/>
      <c r="D35" s="43"/>
      <c r="E35" s="44"/>
      <c r="F35" s="4"/>
      <c r="G35" s="4"/>
      <c r="H35" s="4"/>
      <c r="I35" s="4"/>
      <c r="J35" s="4"/>
      <c r="K35" s="12"/>
    </row>
    <row r="36" spans="1:11" ht="15.75" x14ac:dyDescent="0.25">
      <c r="A36" s="3"/>
      <c r="B36" s="3"/>
      <c r="C36" s="42"/>
      <c r="D36" s="43"/>
      <c r="E36" s="44"/>
      <c r="F36" s="4"/>
      <c r="G36" s="4"/>
      <c r="H36" s="4"/>
      <c r="I36" s="4"/>
      <c r="J36" s="4"/>
      <c r="K36" s="12"/>
    </row>
    <row r="37" spans="1:11" ht="15.75" x14ac:dyDescent="0.25">
      <c r="A37" s="14"/>
      <c r="B37" s="11"/>
      <c r="C37" s="15"/>
      <c r="D37" s="16"/>
      <c r="E37" s="17"/>
      <c r="F37" s="4"/>
      <c r="G37" s="4"/>
      <c r="H37" s="4"/>
      <c r="I37" s="4"/>
      <c r="J37" s="4"/>
      <c r="K37" s="12"/>
    </row>
    <row r="38" spans="1:11" ht="15.75" x14ac:dyDescent="0.25">
      <c r="A38" s="14"/>
      <c r="B38" s="11"/>
      <c r="C38" s="15"/>
      <c r="D38" s="16"/>
      <c r="E38" s="17"/>
      <c r="F38" s="4"/>
      <c r="G38" s="4"/>
      <c r="H38" s="4"/>
      <c r="I38" s="4"/>
      <c r="J38" s="4"/>
      <c r="K38" s="12"/>
    </row>
    <row r="39" spans="1:11" ht="15.75" x14ac:dyDescent="0.25">
      <c r="A39" s="14"/>
      <c r="B39" s="11"/>
      <c r="C39" s="15"/>
      <c r="D39" s="16"/>
      <c r="E39" s="17"/>
      <c r="F39" s="4"/>
      <c r="G39" s="4"/>
      <c r="H39" s="4"/>
      <c r="I39" s="4"/>
      <c r="J39" s="4"/>
      <c r="K39" s="12"/>
    </row>
    <row r="40" spans="1:11" ht="15.75" x14ac:dyDescent="0.25">
      <c r="A40" s="14"/>
      <c r="B40" s="11"/>
      <c r="C40" s="15"/>
      <c r="D40" s="16"/>
      <c r="E40" s="17"/>
      <c r="F40" s="4"/>
      <c r="G40" s="4"/>
      <c r="H40" s="4"/>
      <c r="I40" s="4"/>
      <c r="J40" s="4"/>
      <c r="K40" s="12"/>
    </row>
    <row r="41" spans="1:11" x14ac:dyDescent="0.25">
      <c r="B41" s="51"/>
      <c r="C41" s="51"/>
      <c r="D41" s="1"/>
      <c r="E41" s="7" t="s">
        <v>13</v>
      </c>
      <c r="F41" s="6">
        <f>COUNTIF(F8:F24,"&gt;=70")</f>
        <v>15</v>
      </c>
      <c r="G41" s="6">
        <v>14</v>
      </c>
      <c r="H41" s="6">
        <v>15</v>
      </c>
      <c r="I41" s="6">
        <v>15</v>
      </c>
      <c r="J41" s="6">
        <v>15</v>
      </c>
      <c r="K41" s="10">
        <v>15</v>
      </c>
    </row>
    <row r="42" spans="1:11" x14ac:dyDescent="0.25">
      <c r="B42" s="40"/>
      <c r="C42" s="40"/>
      <c r="D42" s="5"/>
      <c r="E42" s="7" t="s">
        <v>14</v>
      </c>
      <c r="F42" s="7">
        <f>COUNTIF(F8:F24,"&lt;70")</f>
        <v>2</v>
      </c>
      <c r="G42" s="7">
        <v>4</v>
      </c>
      <c r="H42" s="7">
        <v>3</v>
      </c>
      <c r="I42" s="7">
        <v>3</v>
      </c>
      <c r="J42" s="7">
        <v>3</v>
      </c>
      <c r="K42" s="7">
        <v>3</v>
      </c>
    </row>
    <row r="43" spans="1:11" x14ac:dyDescent="0.25">
      <c r="B43" s="40"/>
      <c r="C43" s="40"/>
      <c r="D43" s="40"/>
      <c r="E43" s="7" t="s">
        <v>15</v>
      </c>
      <c r="F43" s="7">
        <f>COUNT(F8:F24)</f>
        <v>17</v>
      </c>
      <c r="G43" s="7">
        <v>18</v>
      </c>
      <c r="H43" s="7">
        <v>18</v>
      </c>
      <c r="I43" s="7">
        <v>18</v>
      </c>
      <c r="J43" s="7">
        <v>18</v>
      </c>
      <c r="K43" s="7">
        <v>18</v>
      </c>
    </row>
    <row r="44" spans="1:11" x14ac:dyDescent="0.25">
      <c r="B44" s="40"/>
      <c r="C44" s="40"/>
      <c r="D44" s="1"/>
      <c r="E44" s="18" t="s">
        <v>18</v>
      </c>
      <c r="F44" s="8">
        <f>F41/F43</f>
        <v>0.88235294117647056</v>
      </c>
      <c r="G44" s="8">
        <f t="shared" ref="G44:K44" si="2">G41/G43</f>
        <v>0.77777777777777779</v>
      </c>
      <c r="H44" s="8">
        <f t="shared" si="2"/>
        <v>0.83333333333333337</v>
      </c>
      <c r="I44" s="8">
        <f t="shared" si="2"/>
        <v>0.83333333333333337</v>
      </c>
      <c r="J44" s="8">
        <f t="shared" si="2"/>
        <v>0.83333333333333337</v>
      </c>
      <c r="K44" s="8">
        <f t="shared" si="2"/>
        <v>0.83333333333333337</v>
      </c>
    </row>
    <row r="45" spans="1:11" x14ac:dyDescent="0.25">
      <c r="B45" s="40"/>
      <c r="C45" s="40"/>
      <c r="D45" s="1"/>
      <c r="E45" s="18" t="s">
        <v>19</v>
      </c>
      <c r="F45" s="8">
        <f>F42/F43</f>
        <v>0.11764705882352941</v>
      </c>
      <c r="G45" s="8">
        <v>1</v>
      </c>
      <c r="H45" s="9">
        <v>1</v>
      </c>
      <c r="I45" s="9">
        <v>1</v>
      </c>
      <c r="J45" s="9">
        <v>1</v>
      </c>
      <c r="K45" s="9">
        <v>1</v>
      </c>
    </row>
    <row r="46" spans="1:11" x14ac:dyDescent="0.25">
      <c r="B46" s="40"/>
      <c r="C46" s="40"/>
      <c r="D46" s="5"/>
    </row>
    <row r="47" spans="1:11" x14ac:dyDescent="0.25">
      <c r="B47" s="1"/>
      <c r="C47" s="1"/>
      <c r="D47" s="5"/>
    </row>
    <row r="48" spans="1:11" x14ac:dyDescent="0.25">
      <c r="F48" s="41"/>
      <c r="G48" s="41"/>
      <c r="H48" s="41"/>
      <c r="I48" s="41"/>
      <c r="J48" s="41"/>
    </row>
    <row r="49" spans="6:10" x14ac:dyDescent="0.25">
      <c r="F49" s="52" t="s">
        <v>12</v>
      </c>
      <c r="G49" s="52"/>
      <c r="H49" s="52"/>
      <c r="I49" s="52"/>
      <c r="J49" s="52"/>
    </row>
  </sheetData>
  <mergeCells count="45">
    <mergeCell ref="C12:E12"/>
    <mergeCell ref="A1:J1"/>
    <mergeCell ref="B2:J2"/>
    <mergeCell ref="C3:D3"/>
    <mergeCell ref="F3:G3"/>
    <mergeCell ref="C5:D5"/>
    <mergeCell ref="E5:F5"/>
    <mergeCell ref="G5:K5"/>
    <mergeCell ref="C7:E7"/>
    <mergeCell ref="C8:E8"/>
    <mergeCell ref="C9:E9"/>
    <mergeCell ref="C10:E10"/>
    <mergeCell ref="C11:E11"/>
    <mergeCell ref="C24:E24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F48:J48"/>
    <mergeCell ref="F49:J49"/>
    <mergeCell ref="B41:C41"/>
    <mergeCell ref="B42:C42"/>
    <mergeCell ref="B43:D43"/>
    <mergeCell ref="B44:C44"/>
    <mergeCell ref="B45:C45"/>
    <mergeCell ref="B46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QUIMICA 111-A</vt:lpstr>
      <vt:lpstr>CALCULO 111-B</vt:lpstr>
      <vt:lpstr>ANALISIS 511-A</vt:lpstr>
      <vt:lpstr>ANALISIS 511-B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VIOLETA</cp:lastModifiedBy>
  <cp:lastPrinted>2023-03-25T03:32:36Z</cp:lastPrinted>
  <dcterms:created xsi:type="dcterms:W3CDTF">2023-03-14T19:16:59Z</dcterms:created>
  <dcterms:modified xsi:type="dcterms:W3CDTF">2025-12-16T02:33:13Z</dcterms:modified>
</cp:coreProperties>
</file>